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6.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11.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12.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comments9.xml" ContentType="application/vnd.openxmlformats-officedocument.spreadsheetml.comments+xml"/>
  <Override PartName="/xl/drawings/drawing13.xml" ContentType="application/vnd.openxmlformats-officedocument.drawing+xml"/>
  <Override PartName="/xl/tables/table15.xml" ContentType="application/vnd.openxmlformats-officedocument.spreadsheetml.tab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destupinan\Desktop\FUGA\2021\Diciembre 2021\Evidencias 16al31\Evidencia 1\Normograma\"/>
    </mc:Choice>
  </mc:AlternateContent>
  <xr:revisionPtr revIDLastSave="0" documentId="13_ncr:1_{E494D165-BA6D-4ACE-A2AD-3ABB920302B0}" xr6:coauthVersionLast="47" xr6:coauthVersionMax="47" xr10:uidLastSave="{00000000-0000-0000-0000-000000000000}"/>
  <bookViews>
    <workbookView xWindow="-24120" yWindow="-2175" windowWidth="24240" windowHeight="13140" tabRatio="731" activeTab="1" xr2:uid="{00000000-000D-0000-FFFF-FFFF00000000}"/>
  </bookViews>
  <sheets>
    <sheet name="Normas Generales" sheetId="29" r:id="rId1"/>
    <sheet name="Planeación" sheetId="25" r:id="rId2"/>
    <sheet name="G. Talento Humano" sheetId="27" r:id="rId3"/>
    <sheet name="G. Comunicaciones " sheetId="15" r:id="rId4"/>
    <sheet name="Servicio al ciu" sheetId="18" r:id="rId5"/>
    <sheet name="G. de mejora" sheetId="32" r:id="rId6"/>
    <sheet name="Evaluación Ind. G" sheetId="31" r:id="rId7"/>
    <sheet name="Transformación cultural" sheetId="24" r:id="rId8"/>
    <sheet name="Gestión Documental" sheetId="19" r:id="rId9"/>
    <sheet name="Rec. Fisicos" sheetId="22" r:id="rId10"/>
    <sheet name="Gestión TIC" sheetId="20" r:id="rId11"/>
    <sheet name="G. Financiera" sheetId="30" r:id="rId12"/>
    <sheet name="G. Jurídica" sheetId="28" r:id="rId13"/>
    <sheet name="Hoja1" sheetId="7" state="hidden" r:id="rId14"/>
  </sheets>
  <externalReferences>
    <externalReference r:id="rId15"/>
  </externalReferences>
  <definedNames>
    <definedName name="_0" localSheetId="0">'Normas Generales'!$E$5</definedName>
    <definedName name="_0" localSheetId="1">'[1]Normas Generales '!$E$5</definedName>
    <definedName name="_0">#REF!</definedName>
    <definedName name="_xlnm._FilterDatabase" localSheetId="5" hidden="1">'G. de mejora'!$A$4:$Z$37</definedName>
    <definedName name="_xlnm._FilterDatabase" localSheetId="2" hidden="1">'G. Talento Humano'!$A$4:$I$97</definedName>
    <definedName name="_xlnm._FilterDatabase" localSheetId="8" hidden="1">'Gestión Documental'!$A$4:$I$52</definedName>
    <definedName name="_xlnm._FilterDatabase" localSheetId="13" hidden="1">Hoja1!$A$2:$G$6</definedName>
    <definedName name="_xlnm._FilterDatabase" localSheetId="9" hidden="1">'Rec. Fisicos'!$A$4:$X$57</definedName>
    <definedName name="_xlnm.Print_Area" localSheetId="6">'Evaluación Ind. G'!$A$1:$I$38</definedName>
    <definedName name="_xlnm.Print_Area" localSheetId="5">'G. de mejora'!$A$1:$I$37</definedName>
    <definedName name="_xlnm.Print_Area" localSheetId="11">'G. Financiera'!$A$1:$I$45</definedName>
    <definedName name="_xlnm.Print_Area" localSheetId="2">'G. Talento Humano'!$A$1:$I$106</definedName>
    <definedName name="_xlnm.Print_Area" localSheetId="8">'Gestión Documental'!$A$1:$I$55</definedName>
    <definedName name="_xlnm.Print_Area" localSheetId="10">'Gestión TIC'!$A$1:$I$31</definedName>
    <definedName name="_xlnm.Print_Area" localSheetId="9">'Rec. Fisicos'!$A$1:$I$59</definedName>
    <definedName name="_xlnm.Print_Area" localSheetId="4">'Servicio al ciu'!$A$1:$I$38</definedName>
    <definedName name="_xlnm.Print_Area" localSheetId="7">'Transformación cultural'!$A$1:$I$64</definedName>
    <definedName name="Excel_BuiltIn_Print_Area" localSheetId="6">'Evaluación Ind. G'!$A$1:$I$39</definedName>
    <definedName name="Excel_BuiltIn_Print_Area" localSheetId="3">'G. Comunicaciones '!$A$1:$I$22</definedName>
    <definedName name="Excel_BuiltIn_Print_Area" localSheetId="0">'Normas Generales'!$A$1:$I$39</definedName>
    <definedName name="Excel_BuiltIn_Print_Area" localSheetId="7">'Transformación cultural'!$A$1:$I$64</definedName>
    <definedName name="Excel_BuiltIn_Print_Titles" localSheetId="6">'Evaluación Ind. G'!$3:$4</definedName>
    <definedName name="Excel_BuiltIn_Print_Titles" localSheetId="3">'G. Comunicaciones '!$A$3:$IV$4</definedName>
    <definedName name="Excel_BuiltIn_Print_Titles" localSheetId="0">'Normas Generales'!$3:$4</definedName>
    <definedName name="Excel_BuiltIn_Print_Titles" localSheetId="7">'Transformación cultural'!$3:$4</definedName>
    <definedName name="g" hidden="1">#N/A</definedName>
    <definedName name="Google_Sheet_Link_1022828266" localSheetId="6" hidden="1">_0</definedName>
    <definedName name="Google_Sheet_Link_1022828266" localSheetId="5" hidden="1">_0</definedName>
    <definedName name="Google_Sheet_Link_1022828266" localSheetId="11" hidden="1">_0</definedName>
    <definedName name="Google_Sheet_Link_1022828266" localSheetId="12" hidden="1">_0</definedName>
    <definedName name="Google_Sheet_Link_1022828266" localSheetId="2" hidden="1">_0</definedName>
    <definedName name="Google_Sheet_Link_1022828266" localSheetId="0" hidden="1">'Normas Generales'!_0</definedName>
    <definedName name="Google_Sheet_Link_1022828266" localSheetId="1" hidden="1">Planeación!_0</definedName>
    <definedName name="Google_Sheet_Link_1022828266" hidden="1">_0</definedName>
    <definedName name="Google_Sheet_Link_1097297223_542190103" localSheetId="6" hidden="1">'Evaluación Ind. G'!Excel_BuiltIn_Print_Titles</definedName>
    <definedName name="Google_Sheet_Link_1097297223_542190103" localSheetId="5" hidden="1">#N/A</definedName>
    <definedName name="Google_Sheet_Link_1097297223_542190103" localSheetId="11" hidden="1">#N/A</definedName>
    <definedName name="Google_Sheet_Link_1097297223_542190103" localSheetId="12" hidden="1">#N/A</definedName>
    <definedName name="Google_Sheet_Link_1097297223_542190103" localSheetId="2" hidden="1">#N/A</definedName>
    <definedName name="Google_Sheet_Link_1097297223_542190103" localSheetId="0" hidden="1">Excel_BuiltIn_Print_Titles</definedName>
    <definedName name="Google_Sheet_Link_1097297223_542190103" localSheetId="1" hidden="1">'Evaluación Ind. G'!Excel_BuiltIn_Print_Titles</definedName>
    <definedName name="Google_Sheet_Link_1097297223_542190103" hidden="1">'Evaluación Ind. G'!Excel_BuiltIn_Print_Titles</definedName>
    <definedName name="Google_Sheet_Link_1142166981_207517806" localSheetId="6" hidden="1">'Evaluación Ind. G'!Excel_BuiltIn_Print_Area</definedName>
    <definedName name="Google_Sheet_Link_1142166981_207517806" localSheetId="5" hidden="1">#N/A</definedName>
    <definedName name="Google_Sheet_Link_1142166981_207517806" localSheetId="11" hidden="1">#N/A</definedName>
    <definedName name="Google_Sheet_Link_1142166981_207517806" localSheetId="12" hidden="1">#N/A</definedName>
    <definedName name="Google_Sheet_Link_1142166981_207517806" localSheetId="2" hidden="1">#N/A</definedName>
    <definedName name="Google_Sheet_Link_1142166981_207517806" localSheetId="0" hidden="1">Excel_BuiltIn_Print_Area</definedName>
    <definedName name="Google_Sheet_Link_1142166981_207517806" localSheetId="1" hidden="1">'Evaluación Ind. G'!Excel_BuiltIn_Print_Area</definedName>
    <definedName name="Google_Sheet_Link_1142166981_207517806" hidden="1">'Evaluación Ind. G'!Excel_BuiltIn_Print_Area</definedName>
    <definedName name="Google_Sheet_Link_1163828215_598729730" localSheetId="6" hidden="1">'Evaluación Ind. G'!Excel_BuiltIn_Print_Area</definedName>
    <definedName name="Google_Sheet_Link_1163828215_598729730" localSheetId="5" hidden="1">#N/A</definedName>
    <definedName name="Google_Sheet_Link_1163828215_598729730" localSheetId="11" hidden="1">#N/A</definedName>
    <definedName name="Google_Sheet_Link_1163828215_598729730" localSheetId="12" hidden="1">#N/A</definedName>
    <definedName name="Google_Sheet_Link_1163828215_598729730" localSheetId="2" hidden="1">#N/A</definedName>
    <definedName name="Google_Sheet_Link_1163828215_598729730" localSheetId="0" hidden="1">#N/A</definedName>
    <definedName name="Google_Sheet_Link_1163828215_598729730" localSheetId="1" hidden="1">#N/A</definedName>
    <definedName name="Google_Sheet_Link_1163828215_598729730" hidden="1">'Evaluación Ind. G'!Excel_BuiltIn_Print_Area</definedName>
    <definedName name="Google_Sheet_Link_1328326092_207517806" localSheetId="6" hidden="1">'Evaluación Ind. G'!Excel_BuiltIn_Print_Titles</definedName>
    <definedName name="Google_Sheet_Link_1328326092_207517806" localSheetId="5" hidden="1">#N/A</definedName>
    <definedName name="Google_Sheet_Link_1328326092_207517806" localSheetId="11" hidden="1">#N/A</definedName>
    <definedName name="Google_Sheet_Link_1328326092_207517806" localSheetId="12" hidden="1">#N/A</definedName>
    <definedName name="Google_Sheet_Link_1328326092_207517806" localSheetId="2" hidden="1">#N/A</definedName>
    <definedName name="Google_Sheet_Link_1328326092_207517806" localSheetId="0" hidden="1">#N/A</definedName>
    <definedName name="Google_Sheet_Link_1328326092_207517806" localSheetId="1" hidden="1">#N/A</definedName>
    <definedName name="Google_Sheet_Link_1328326092_207517806" hidden="1">'Evaluación Ind. G'!Excel_BuiltIn_Print_Titles</definedName>
    <definedName name="Google_Sheet_Link_1952412054_9663000" localSheetId="6" hidden="1">'Evaluación Ind. G'!Excel_BuiltIn_Print_Area</definedName>
    <definedName name="Google_Sheet_Link_1952412054_9663000" localSheetId="5" hidden="1">#N/A</definedName>
    <definedName name="Google_Sheet_Link_1952412054_9663000" localSheetId="11" hidden="1">#N/A</definedName>
    <definedName name="Google_Sheet_Link_1952412054_9663000" localSheetId="12" hidden="1">#N/A</definedName>
    <definedName name="Google_Sheet_Link_1952412054_9663000" localSheetId="2" hidden="1">#N/A</definedName>
    <definedName name="Google_Sheet_Link_1952412054_9663000" localSheetId="0" hidden="1">#N/A</definedName>
    <definedName name="Google_Sheet_Link_1952412054_9663000" localSheetId="1" hidden="1">#N/A</definedName>
    <definedName name="Google_Sheet_Link_1952412054_9663000" hidden="1">'Evaluación Ind. G'!Excel_BuiltIn_Print_Area</definedName>
    <definedName name="Google_Sheet_Link_2055529219_542190103" localSheetId="6" hidden="1">'Evaluación Ind. G'!Excel_BuiltIn_Print_Area</definedName>
    <definedName name="Google_Sheet_Link_2055529219_542190103" localSheetId="5" hidden="1">#N/A</definedName>
    <definedName name="Google_Sheet_Link_2055529219_542190103" localSheetId="11" hidden="1">#N/A</definedName>
    <definedName name="Google_Sheet_Link_2055529219_542190103" localSheetId="12" hidden="1">#N/A</definedName>
    <definedName name="Google_Sheet_Link_2055529219_542190103" localSheetId="2" hidden="1">#N/A</definedName>
    <definedName name="Google_Sheet_Link_2055529219_542190103" localSheetId="0" hidden="1">#N/A</definedName>
    <definedName name="Google_Sheet_Link_2055529219_542190103" localSheetId="1" hidden="1">#N/A</definedName>
    <definedName name="Google_Sheet_Link_2055529219_542190103" hidden="1">'Evaluación Ind. G'!Excel_BuiltIn_Print_Area</definedName>
    <definedName name="Google_Sheet_Link_269549091_691892282" localSheetId="6" hidden="1">'Evaluación Ind. G'!Excel_BuiltIn_Print_Area</definedName>
    <definedName name="Google_Sheet_Link_269549091_691892282" localSheetId="5" hidden="1">#N/A</definedName>
    <definedName name="Google_Sheet_Link_269549091_691892282" localSheetId="11" hidden="1">#N/A</definedName>
    <definedName name="Google_Sheet_Link_269549091_691892282" localSheetId="12" hidden="1">#N/A</definedName>
    <definedName name="Google_Sheet_Link_269549091_691892282" localSheetId="2" hidden="1">#N/A</definedName>
    <definedName name="Google_Sheet_Link_269549091_691892282" localSheetId="0" hidden="1">#N/A</definedName>
    <definedName name="Google_Sheet_Link_269549091_691892282" hidden="1">'Evaluación Ind. G'!Excel_BuiltIn_Print_Area</definedName>
    <definedName name="Google_Sheet_Link_48167792_691892282" localSheetId="6" hidden="1">'Evaluación Ind. G'!Excel_BuiltIn_Print_Titles</definedName>
    <definedName name="Google_Sheet_Link_48167792_691892282" localSheetId="5" hidden="1">#N/A</definedName>
    <definedName name="Google_Sheet_Link_48167792_691892282" localSheetId="11" hidden="1">#N/A</definedName>
    <definedName name="Google_Sheet_Link_48167792_691892282" localSheetId="12" hidden="1">#N/A</definedName>
    <definedName name="Google_Sheet_Link_48167792_691892282" localSheetId="2" hidden="1">#N/A</definedName>
    <definedName name="Google_Sheet_Link_48167792_691892282" localSheetId="0" hidden="1">#N/A</definedName>
    <definedName name="Google_Sheet_Link_48167792_691892282" hidden="1">'Evaluación Ind. G'!Excel_BuiltIn_Print_Titles</definedName>
    <definedName name="Google_Sheet_Link_68880234_9663000" localSheetId="6" hidden="1">'Evaluación Ind. G'!Excel_BuiltIn_Print_Titles</definedName>
    <definedName name="Google_Sheet_Link_68880234_9663000" localSheetId="5" hidden="1">#N/A</definedName>
    <definedName name="Google_Sheet_Link_68880234_9663000" localSheetId="11" hidden="1">#N/A</definedName>
    <definedName name="Google_Sheet_Link_68880234_9663000" localSheetId="12" hidden="1">#N/A</definedName>
    <definedName name="Google_Sheet_Link_68880234_9663000" localSheetId="2" hidden="1">#N/A</definedName>
    <definedName name="Google_Sheet_Link_68880234_9663000" localSheetId="0" hidden="1">#N/A</definedName>
    <definedName name="Google_Sheet_Link_68880234_9663000" localSheetId="1" hidden="1">#N/A</definedName>
    <definedName name="Google_Sheet_Link_68880234_9663000" hidden="1">'Evaluación Ind. G'!Excel_BuiltIn_Print_Titles</definedName>
    <definedName name="Google_Sheet_Link_765287099_598729730" localSheetId="6" hidden="1">'Evaluación Ind. G'!Excel_BuiltIn_Print_Titles</definedName>
    <definedName name="Google_Sheet_Link_765287099_598729730" localSheetId="5" hidden="1">#N/A</definedName>
    <definedName name="Google_Sheet_Link_765287099_598729730" localSheetId="11" hidden="1">#N/A</definedName>
    <definedName name="Google_Sheet_Link_765287099_598729730" localSheetId="12" hidden="1">#N/A</definedName>
    <definedName name="Google_Sheet_Link_765287099_598729730" localSheetId="2" hidden="1">#N/A</definedName>
    <definedName name="Google_Sheet_Link_765287099_598729730" localSheetId="0" hidden="1">#N/A</definedName>
    <definedName name="Google_Sheet_Link_765287099_598729730" localSheetId="1" hidden="1">#N/A</definedName>
    <definedName name="Google_Sheet_Link_765287099_598729730" hidden="1">'Evaluación Ind. G'!Excel_BuiltIn_Print_Titles</definedName>
    <definedName name="_xlnm.Print_Titles" localSheetId="6">'Evaluación Ind. G'!$3:$4</definedName>
    <definedName name="_xlnm.Print_Titles" localSheetId="11">'G. Financiera'!$3:$4</definedName>
    <definedName name="_xlnm.Print_Titles" localSheetId="2">'G. Talento Humano'!$3:$4</definedName>
    <definedName name="_xlnm.Print_Titles" localSheetId="8">'Gestión Documental'!$3:$4</definedName>
    <definedName name="_xlnm.Print_Titles" localSheetId="10">'Gestión TIC'!$3:$4</definedName>
    <definedName name="_xlnm.Print_Titles" localSheetId="4">'Servicio al ciu'!$3:$4</definedName>
    <definedName name="_xlnm.Print_Titles" localSheetId="7">'Transformación cultural'!$3:$4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5" i="22" l="1"/>
  <c r="E52" i="22"/>
  <c r="E51" i="22"/>
  <c r="E48" i="22"/>
  <c r="E46" i="22"/>
  <c r="E45" i="22"/>
  <c r="E43" i="22"/>
  <c r="E42" i="22"/>
  <c r="E41" i="22"/>
  <c r="E40" i="22"/>
  <c r="E39" i="22"/>
  <c r="E38" i="22"/>
  <c r="E37" i="22"/>
  <c r="E36" i="22"/>
  <c r="E35" i="22"/>
  <c r="E33" i="22"/>
  <c r="E32" i="22"/>
  <c r="E31" i="22"/>
  <c r="E30" i="22"/>
  <c r="E29" i="22"/>
  <c r="E27" i="22"/>
  <c r="E26" i="22"/>
  <c r="E23" i="22"/>
  <c r="E22" i="22"/>
  <c r="E21" i="22"/>
  <c r="E20" i="22"/>
  <c r="E19" i="22"/>
  <c r="E18" i="22"/>
  <c r="E17" i="22"/>
  <c r="E12" i="22"/>
  <c r="E11" i="22"/>
  <c r="E9" i="22"/>
  <c r="E7" i="22"/>
  <c r="F7" i="7"/>
  <c r="F6" i="7"/>
  <c r="F5" i="7"/>
  <c r="F4" i="7"/>
  <c r="F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4C7D97D4-9F1F-4C22-A044-8E42CCD86ECB}">
      <text>
        <r>
          <rPr>
            <sz val="10"/>
            <color rgb="FF000000"/>
            <rFont val="Arial"/>
            <family val="2"/>
          </rPr>
          <t>======
ID#AAAAIUPVWQw
     (2021-04-20 00:10:18)
En esta columna se identifica la temática específica a la que hace referencia el requisito legal y/o normativo</t>
        </r>
      </text>
    </comment>
    <comment ref="B4" authorId="0" shapeId="0" xr:uid="{D9073023-B5AA-43D6-8B26-67CBB5DC84AA}">
      <text>
        <r>
          <rPr>
            <sz val="10"/>
            <color rgb="FF000000"/>
            <rFont val="Arial"/>
            <family val="2"/>
          </rPr>
          <t>======
ID#AAAAIUPVWTI
     (2021-04-20 00:10:18)
Orden de la norma NACIONAL
DISTRITAL
INSTITUCIONAL</t>
        </r>
      </text>
    </comment>
    <comment ref="C4" authorId="0" shapeId="0" xr:uid="{7F6458A4-C8A1-4199-8762-40443D819971}">
      <text>
        <r>
          <rPr>
            <sz val="10"/>
            <color rgb="FF000000"/>
            <rFont val="Arial"/>
            <family val="2"/>
          </rPr>
          <t>======
ID#AAAAIUPVWO8
User    (2021-04-20 00:10:18)
ENTIDAD QUE GENERA LA NORMA</t>
        </r>
      </text>
    </comment>
    <comment ref="D4" authorId="0" shapeId="0" xr:uid="{315F4AF9-D69A-48F8-80ED-778ABC1F7D26}">
      <text>
        <r>
          <rPr>
            <sz val="10"/>
            <color rgb="FF000000"/>
            <rFont val="Arial"/>
            <family val="2"/>
          </rPr>
          <t>======
ID#AAAAIUPVWOo
En esta columna se identifica el tipo de norma, la cual puede corresponder a las siguientes    (2021-04-20 00:10:18)
Constitución
LEY
DECRETO
ACUERDO
RESOLUCIÓN
CIRCULAR
ORDENANZA
ACTO ADMINISTRATIVO DE CARÁCTER GENERAL 
Etc.</t>
        </r>
      </text>
    </comment>
    <comment ref="E4" authorId="0" shapeId="0" xr:uid="{A91D6B64-D7D9-4CF4-8644-9A849910B5BC}">
      <text>
        <r>
          <rPr>
            <sz val="10"/>
            <color rgb="FF000000"/>
            <rFont val="Arial"/>
            <family val="2"/>
          </rPr>
          <t>======
ID#AAAAIUPVWPw
User    (2021-04-20 00:10:18)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24C3ADE1-4B53-479E-90F6-1C6A7DA3E971}">
      <text>
        <r>
          <rPr>
            <sz val="10"/>
            <color rgb="FF000000"/>
            <rFont val="Arial"/>
            <family val="2"/>
          </rPr>
          <t>======
ID#AAAAIUPVWQc
Deisy Estupiñan    (2021-04-20 00:10:18)
Colocar la fecha de expedición de la norma con un formato de día/ mes / año</t>
        </r>
      </text>
    </comment>
    <comment ref="G4" authorId="0" shapeId="0" xr:uid="{C5198BDD-6009-420A-A29B-221A5BB2B0B2}">
      <text>
        <r>
          <rPr>
            <sz val="10"/>
            <color rgb="FF000000"/>
            <rFont val="Arial"/>
            <family val="2"/>
          </rPr>
          <t>======
ID#AAAAIUPVWSo
     (2021-04-20 00:10:18)
En esta columna transcriba el enunciado de la norma, así: (“Por medio de la cual...”)</t>
        </r>
      </text>
    </comment>
    <comment ref="H4" authorId="0" shapeId="0" xr:uid="{E3ACCB17-8552-4764-AD53-2A07121D53A7}">
      <text>
        <r>
          <rPr>
            <sz val="10"/>
            <color rgb="FF000000"/>
            <rFont val="Arial"/>
            <family val="2"/>
          </rPr>
          <t>======
ID#AAAAIUPVWSM
User    (2021-04-20 00:10:18)
Escriba cambios en la vigencia de la  norma  por ejemplo: si se encuentra suspendido, derogado u otros 
derogado,</t>
        </r>
      </text>
    </comment>
    <comment ref="I4" authorId="0" shapeId="0" xr:uid="{6B80A292-6118-422F-A22B-A226264936C3}">
      <text>
        <r>
          <rPr>
            <sz val="10"/>
            <color rgb="FF000000"/>
            <rFont val="Arial"/>
            <family val="2"/>
          </rPr>
          <t>======
ID#AAAAIUPVWOQ
     (2021-04-20 00:10:18)
En esta columna se registra el mecanismo por medio del cual la  FUGA da cumplimiento al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FB78B5AF-B675-47B0-BA11-6AD274C9DD61}">
      <text>
        <r>
          <rPr>
            <sz val="10"/>
            <color rgb="FF000000"/>
            <rFont val="Arial"/>
            <family val="2"/>
          </rPr>
          <t>======
ID#AAAAIUPVWTA
    (2021-04-20 00:10:18)
En esta columna se identifica la temática específica a la que hace referencia el requisito legal y/o normativo
	-Anggie Lorena Ramirez Gamboa</t>
        </r>
      </text>
    </comment>
    <comment ref="B4" authorId="0" shapeId="0" xr:uid="{6C92B1C7-CAB6-4B80-A1BF-2AC16593936C}">
      <text>
        <r>
          <rPr>
            <sz val="10"/>
            <color rgb="FF000000"/>
            <rFont val="Arial"/>
            <family val="2"/>
          </rPr>
          <t>======
ID#AAAAIUPVWQY
    (2021-04-20 00:10:18)
Orden de la norma NACIONAL
DISTRITAL
INSTITUCIONAL
	-Anggie Lorena Ramirez Gamboa</t>
        </r>
      </text>
    </comment>
    <comment ref="C4" authorId="0" shapeId="0" xr:uid="{0CB1ADC1-1671-4FC0-8640-1BA04AF13655}">
      <text>
        <r>
          <rPr>
            <sz val="10"/>
            <color rgb="FF000000"/>
            <rFont val="Arial"/>
            <family val="2"/>
          </rPr>
          <t>======
ID#AAAAIUPVWQE
    (2021-04-20 00:10:18)
ENTIDAD QUE GENERA LA NORMA
	-Anggie Lorena Ramirez Gamboa</t>
        </r>
      </text>
    </comment>
    <comment ref="D4" authorId="0" shapeId="0" xr:uid="{BF6F63B5-28E5-4191-9880-B5BAD78E148C}">
      <text>
        <r>
          <rPr>
            <sz val="10"/>
            <color rgb="FF000000"/>
            <rFont val="Arial"/>
            <family val="2"/>
          </rPr>
          <t>======
ID#AAAAIUPVWQQ
    (2021-04-20 00:10:18)
Constitución
LEY
DECRETO
ACUERDO
RESOLUCIÓN
CIRCULAR
ORDENANZA
ACTO ADMINISTRATIVO DE CARÁCTER GENERAL
Etc.
	-Anggie Lorena Ramirez Gamboa</t>
        </r>
      </text>
    </comment>
    <comment ref="E4" authorId="0" shapeId="0" xr:uid="{8EC4EA95-329B-4D15-8311-7D0EEE65C21F}">
      <text>
        <r>
          <rPr>
            <sz val="10"/>
            <color rgb="FF000000"/>
            <rFont val="Arial"/>
            <family val="2"/>
          </rPr>
          <t>======
ID#AAAAIUPVWPU
    (2021-04-20 00:10:18)
El numero de la norma, debe contener vínculos a los sitios web donde se encuentran publicados, para que las ciudadanos accedan a su consulta directamente. Tomar sitios web de gobierno, preferiblemente de la http://sisjur.bogotajuridica.gov.co/sisjur/index.jsp
	-Anggie Lorena Ramirez Gamboa</t>
        </r>
      </text>
    </comment>
    <comment ref="F4" authorId="0" shapeId="0" xr:uid="{6CC63B15-4FF2-472D-A1FD-91F20011F9A0}">
      <text>
        <r>
          <rPr>
            <sz val="10"/>
            <color rgb="FF000000"/>
            <rFont val="Arial"/>
            <family val="2"/>
          </rPr>
          <t>======
ID#AAAAIUPVWOU
    (2021-04-20 00:10:18)
Colocar la fecha de expedición de la norma con un formato de día/ mes / año
	-Anggie Lorena Ramirez Gamboa</t>
        </r>
      </text>
    </comment>
    <comment ref="G4" authorId="0" shapeId="0" xr:uid="{0622F579-CBF1-4661-BACD-A4D59C3DA1E7}">
      <text>
        <r>
          <rPr>
            <sz val="10"/>
            <color rgb="FF000000"/>
            <rFont val="Arial"/>
            <family val="2"/>
          </rPr>
          <t>======
ID#AAAAIUPVWT4
    (2021-04-20 00:10:18)
En esta columna transcriba el enunciado de la norma, así: (“Por medio de la cual...”)
	-Anggie Lorena Ramirez Gamboa</t>
        </r>
      </text>
    </comment>
    <comment ref="H4" authorId="0" shapeId="0" xr:uid="{109947FB-F7DE-4EDF-834F-DFE2A0AAFE17}">
      <text>
        <r>
          <rPr>
            <sz val="10"/>
            <color rgb="FF000000"/>
            <rFont val="Arial"/>
            <family val="2"/>
          </rPr>
          <t>======
ID#AAAAIUPVWP4
    (2021-04-20 00:10:18)
Escriba cambios en la vigencia de la norma por ejemplo: si se encuentra suspendido, derogado u otros
derogado,
	-Anggie Lorena Ramirez Gamboa</t>
        </r>
      </text>
    </comment>
    <comment ref="I4" authorId="0" shapeId="0" xr:uid="{B2856E55-4F59-4880-8C32-8A48FBB673C1}">
      <text>
        <r>
          <rPr>
            <sz val="10"/>
            <color rgb="FF000000"/>
            <rFont val="Arial"/>
            <family val="2"/>
          </rPr>
          <t>======
ID#AAAAIUPVWOA
    (2021-04-20 00:10:18)
En esta columna se registra el mecanismo por medio del cual la FUGA da cumplimiento al requisito.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378D67F3-843D-445B-85BB-ABC1829C97FD}">
      <text>
        <r>
          <rPr>
            <sz val="10"/>
            <rFont val="Arial"/>
            <family val="2"/>
          </rPr>
          <t>En esta columna se identifica la temática específica a la que hace referencia el requisito legal y/o normativo</t>
        </r>
      </text>
    </comment>
    <comment ref="B4" authorId="1" shapeId="0" xr:uid="{FE8538AB-8465-48F0-ACB4-18281FEC99D4}">
      <text>
        <r>
          <rPr>
            <b/>
            <sz val="9"/>
            <color indexed="81"/>
            <rFont val="Tahoma"/>
            <family val="2"/>
          </rPr>
          <t>Orden de la norma NACIONAL
DISTRITAL
INSTITUCIONAL</t>
        </r>
      </text>
    </comment>
    <comment ref="C4" authorId="1" shapeId="0" xr:uid="{574A94ED-201B-42CD-BEEC-064761DD0087}">
      <text>
        <r>
          <rPr>
            <b/>
            <sz val="9"/>
            <color rgb="FF000000"/>
            <rFont val="Tahoma"/>
            <family val="2"/>
          </rPr>
          <t>User:</t>
        </r>
        <r>
          <rPr>
            <sz val="9"/>
            <color rgb="FF000000"/>
            <rFont val="Tahoma"/>
            <family val="2"/>
          </rPr>
          <t xml:space="preserve">
</t>
        </r>
        <r>
          <rPr>
            <sz val="9"/>
            <color rgb="FF000000"/>
            <rFont val="Tahoma"/>
            <family val="2"/>
          </rPr>
          <t>ENTIDAD QUE GENERA LA NORMA</t>
        </r>
      </text>
    </comment>
    <comment ref="D4" authorId="0" shapeId="0" xr:uid="{78C10C6E-837F-4512-A0BE-EAD7781A3FE1}">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480E942B-8BBA-49AB-9A32-506B67CB93AB}">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FFEBFB80-AFC5-481C-AB2B-1920C375EE68}">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A158F564-30AB-4367-9558-E0AC0020DEF2}">
      <text>
        <r>
          <rPr>
            <sz val="11"/>
            <color indexed="81"/>
            <rFont val="Tahoma"/>
            <family val="2"/>
          </rPr>
          <t xml:space="preserve">
En esta columna transcriba el enunciado de la norma, así: (“Por medio de la cual...”) </t>
        </r>
      </text>
    </comment>
    <comment ref="H4" authorId="1" shapeId="0" xr:uid="{6B34942D-CFA9-4EA9-B9CC-B5E618B88226}">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9FAE61AE-0E20-4C0E-AE1C-3C455B64BE74}">
      <text>
        <r>
          <rPr>
            <sz val="10"/>
            <rFont val="Arial"/>
            <family val="2"/>
          </rPr>
          <t>En esta columna se registra el mecanismo por medio del cual la  FUGA da cumplimiento al requisito.</t>
        </r>
      </text>
    </comment>
    <comment ref="A103" authorId="1" shapeId="0" xr:uid="{5194948E-497B-482C-8252-953DA4343577}">
      <text>
        <r>
          <rPr>
            <b/>
            <sz val="9"/>
            <color rgb="FF000000"/>
            <rFont val="Tahoma"/>
            <family val="2"/>
          </rPr>
          <t>User:</t>
        </r>
        <r>
          <rPr>
            <sz val="9"/>
            <color rgb="FF000000"/>
            <rFont val="Tahoma"/>
            <family val="2"/>
          </rPr>
          <t xml:space="preserve">
</t>
        </r>
        <r>
          <rPr>
            <sz val="9"/>
            <color rgb="FF000000"/>
            <rFont val="Tahoma"/>
            <family val="2"/>
          </rPr>
          <t xml:space="preserve">EN QUE ???
</t>
        </r>
        <r>
          <rPr>
            <sz val="9"/>
            <color rgb="FF000000"/>
            <rFont val="Tahoma"/>
            <family val="2"/>
          </rPr>
          <t>SEÑAEE LA TEMATICA APLCIABLE AL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680D2B65-E7E5-4423-B1AB-44FA5377E6A1}">
      <text>
        <r>
          <rPr>
            <sz val="10"/>
            <color rgb="FF000000"/>
            <rFont val="Arial"/>
            <family val="2"/>
          </rPr>
          <t>======
ID#AAAAMec7J28
     (2021-06-04 19:20:32)
En esta columna se identifica la temática específica a la que hace referencia el requisito legal y/o normativo</t>
        </r>
      </text>
    </comment>
    <comment ref="B4" authorId="0" shapeId="0" xr:uid="{4BD8ADB9-2C6A-4B3B-9A02-1B55DC85AF0A}">
      <text>
        <r>
          <rPr>
            <sz val="10"/>
            <color rgb="FF000000"/>
            <rFont val="Arial"/>
            <family val="2"/>
          </rPr>
          <t>======
ID#AAAAMec7J3E
     (2021-06-04 19:20:32)
Orden de la norma NACIONAL
DISTRITAL
INSTITUCIONAL</t>
        </r>
      </text>
    </comment>
    <comment ref="C4" authorId="0" shapeId="0" xr:uid="{05C17322-6572-4721-82CC-FADAF3E3999E}">
      <text>
        <r>
          <rPr>
            <sz val="10"/>
            <color rgb="FF000000"/>
            <rFont val="Arial"/>
            <family val="2"/>
          </rPr>
          <t>======
ID#AAAAMec7J3U
User    (2021-06-04 19:20:32)
ENTIDAD QUE GENERA LA NORMA</t>
        </r>
      </text>
    </comment>
    <comment ref="D4" authorId="0" shapeId="0" xr:uid="{A3A13EA5-3CE9-4DB9-B9CE-89BFB3F1CC29}">
      <text>
        <r>
          <rPr>
            <sz val="10"/>
            <color rgb="FF000000"/>
            <rFont val="Arial"/>
            <family val="2"/>
          </rPr>
          <t>======
ID#AAAAMec7J3A
En esta columna se identifica el tipo de norma, la cual puede corresponder a las siguientes    (2021-06-04 19:20:32)
Constitución
LEY
DECRETO
ACUERDO
RESOLUCIÓN
CIRCULAR
ORDENANZA
ACTO ADMINISTRATIVO DE CARÁCTER GENERAL 
Etc.</t>
        </r>
      </text>
    </comment>
    <comment ref="E4" authorId="0" shapeId="0" xr:uid="{BA64FF34-B7A1-4434-B423-4A2713455F2B}">
      <text>
        <r>
          <rPr>
            <sz val="10"/>
            <color rgb="FF000000"/>
            <rFont val="Arial"/>
            <family val="2"/>
          </rPr>
          <t>======
ID#AAAAMec7J3M
User    (2021-06-04 19:20:32)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F0C7A797-EA78-4329-A13C-E9A1A8A679D6}">
      <text>
        <r>
          <rPr>
            <sz val="10"/>
            <color rgb="FF000000"/>
            <rFont val="Arial"/>
            <family val="2"/>
          </rPr>
          <t>======
ID#AAAAMec7J3Q
Deisy Estupiñan    (2021-06-04 19:20:32)
Colocar la fecha de expedición de la norma con un formato de día/ mes / año</t>
        </r>
      </text>
    </comment>
    <comment ref="G4" authorId="0" shapeId="0" xr:uid="{5F2B51AA-AF99-4C5D-9336-7A80D0B7BC5D}">
      <text>
        <r>
          <rPr>
            <sz val="10"/>
            <color rgb="FF000000"/>
            <rFont val="Arial"/>
            <family val="2"/>
          </rPr>
          <t>======
ID#AAAAMec7J3I
     (2021-06-04 19:20:32)
En esta columna transcriba el enunciado de la norma, así: (“Por medio de la cual...”)</t>
        </r>
      </text>
    </comment>
    <comment ref="H4" authorId="0" shapeId="0" xr:uid="{27823A41-94E5-4CF4-98ED-3B5EDBC44AA0}">
      <text>
        <r>
          <rPr>
            <sz val="10"/>
            <color rgb="FF000000"/>
            <rFont val="Arial"/>
            <family val="2"/>
          </rPr>
          <t>======
ID#AAAAMec7J3Y
User    (2021-06-04 19:20:32)
Escriba cambios en la vigencia de la  norma  por ejemplo: si se encuentra suspendido, derogado u otros 
derogado,</t>
        </r>
      </text>
    </comment>
    <comment ref="I4" authorId="0" shapeId="0" xr:uid="{53BB8FD0-C4A6-407B-897E-1D62313303B4}">
      <text>
        <r>
          <rPr>
            <sz val="10"/>
            <color rgb="FF000000"/>
            <rFont val="Arial"/>
            <family val="2"/>
          </rPr>
          <t>======
ID#AAAAMec7J3c
     (2021-06-04 19:20:32)
En esta columna se registra el mecanismo por medio del cual la  FUGA da cumplimiento al requisito.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DE3F7FA2-AA23-4083-835A-0C546AC9A8AE}">
      <text>
        <r>
          <rPr>
            <sz val="10"/>
            <rFont val="Arial"/>
            <family val="2"/>
          </rPr>
          <t>En esta columna se identifica la temática específica a la que hace referencia el requisito legal y/o normativo</t>
        </r>
      </text>
    </comment>
    <comment ref="B4" authorId="1" shapeId="0" xr:uid="{45488678-817B-4C9A-ACE9-CAD7EE8DC540}">
      <text>
        <r>
          <rPr>
            <b/>
            <sz val="9"/>
            <color indexed="81"/>
            <rFont val="Tahoma"/>
            <family val="2"/>
          </rPr>
          <t>Orden de la norma NACIONAL
DISTRITAL
INSTITUCIONAL</t>
        </r>
      </text>
    </comment>
    <comment ref="C4" authorId="1" shapeId="0" xr:uid="{00686BEB-4376-4C1A-912F-58C7156F8D30}">
      <text>
        <r>
          <rPr>
            <b/>
            <sz val="9"/>
            <color indexed="81"/>
            <rFont val="Tahoma"/>
            <family val="2"/>
          </rPr>
          <t>User:</t>
        </r>
        <r>
          <rPr>
            <sz val="9"/>
            <color indexed="81"/>
            <rFont val="Tahoma"/>
            <family val="2"/>
          </rPr>
          <t xml:space="preserve">
ENTIDAD QUE GENERA LA NORMA</t>
        </r>
      </text>
    </comment>
    <comment ref="D4" authorId="0" shapeId="0" xr:uid="{C6A9E85A-0DC7-4DAA-A4AC-6BC7137AD481}">
      <text>
        <r>
          <rPr>
            <sz val="10"/>
            <rFont val="Arial"/>
            <family val="2"/>
          </rPr>
          <t>En esta columna se identifica el tipo de norma, la cual puede corresponder a las siguientes:
Constitución
LEY
DECRETO
ACUERDO
RESOLUCIÓN
CIRCULAR
ORDENANZA
ACTO ADMINISTRATIVO DE CARÁCTER GENERAL 
Etc.</t>
        </r>
      </text>
    </comment>
    <comment ref="E4" authorId="1" shapeId="0" xr:uid="{0BAA4EE3-A365-42DC-AD64-6787E1D61A4E}">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631ECDB2-11A7-412E-A4B7-F731FEB3F5B5}">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E18BAF40-AB62-4865-8AB5-B24F719E5E42}">
      <text>
        <r>
          <rPr>
            <sz val="11"/>
            <color indexed="81"/>
            <rFont val="Tahoma"/>
            <family val="2"/>
          </rPr>
          <t xml:space="preserve">
En esta columna transcriba el enunciado de la norma, así: (“Por medio de la cual...”) </t>
        </r>
      </text>
    </comment>
    <comment ref="H4" authorId="1" shapeId="0" xr:uid="{B59B7676-9A15-484A-AF2F-7F70E2AB5682}">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FEAFD50D-D4F9-4E15-AD7B-844A42BFB97C}">
      <text>
        <r>
          <rPr>
            <sz val="10"/>
            <rFont val="Arial"/>
            <family val="2"/>
          </rPr>
          <t>En esta columna se registra el mecanismo por medio del cual la  FUGA da cumplimiento al requisito.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8822793A-D34D-4C11-9331-521FEBD2818A}">
      <text>
        <r>
          <rPr>
            <sz val="10"/>
            <rFont val="Arial"/>
            <family val="2"/>
          </rPr>
          <t>En esta columna se identifica la temática específica a la que hace referencia el requisito legal y/o normativo</t>
        </r>
      </text>
    </comment>
    <comment ref="B4" authorId="0" shapeId="0" xr:uid="{903012EA-385B-4EBD-98AE-125981DCF75D}">
      <text>
        <r>
          <rPr>
            <b/>
            <sz val="9"/>
            <color indexed="8"/>
            <rFont val="Tahoma"/>
            <family val="2"/>
          </rPr>
          <t>Orden de la norma NACIONAL
DISTRITAL
INSTITUCIONAL</t>
        </r>
      </text>
    </comment>
    <comment ref="C4" authorId="0" shapeId="0" xr:uid="{81940165-E3A3-4A90-A66E-EF4D939E6405}">
      <text>
        <r>
          <rPr>
            <b/>
            <sz val="9"/>
            <color rgb="FF000000"/>
            <rFont val="Tahoma"/>
            <family val="2"/>
          </rPr>
          <t xml:space="preserve">User:
</t>
        </r>
        <r>
          <rPr>
            <sz val="9"/>
            <color rgb="FF000000"/>
            <rFont val="Tahoma"/>
            <family val="2"/>
          </rPr>
          <t>ENTIDAD QUE GENERA LA NORMA</t>
        </r>
      </text>
    </comment>
    <comment ref="D4" authorId="0" shapeId="0" xr:uid="{5FA08996-EFCA-456C-BC8A-0AEA6F50F91C}">
      <text>
        <r>
          <rPr>
            <sz val="10"/>
            <color indexed="8"/>
            <rFont val="Arial"/>
            <family val="2"/>
          </rPr>
          <t xml:space="preserve">En esta columna se identifica el tipo de norma, la cual puede corresponder a las siguientes:
</t>
        </r>
        <r>
          <rPr>
            <sz val="10"/>
            <color indexed="8"/>
            <rFont val="Arial"/>
            <family val="2"/>
          </rPr>
          <t xml:space="preserve">Constitución
</t>
        </r>
        <r>
          <rPr>
            <sz val="10"/>
            <color indexed="8"/>
            <rFont val="Arial"/>
            <family val="2"/>
          </rPr>
          <t xml:space="preserve">LEY
</t>
        </r>
        <r>
          <rPr>
            <sz val="10"/>
            <color indexed="8"/>
            <rFont val="Arial"/>
            <family val="2"/>
          </rPr>
          <t xml:space="preserve">DECRETO
</t>
        </r>
        <r>
          <rPr>
            <sz val="10"/>
            <color indexed="8"/>
            <rFont val="Arial"/>
            <family val="2"/>
          </rPr>
          <t xml:space="preserve">ACUERDO
</t>
        </r>
        <r>
          <rPr>
            <sz val="10"/>
            <color indexed="8"/>
            <rFont val="Arial"/>
            <family val="2"/>
          </rPr>
          <t xml:space="preserve">RESOLUCIÓN
</t>
        </r>
        <r>
          <rPr>
            <sz val="10"/>
            <color indexed="8"/>
            <rFont val="Arial"/>
            <family val="2"/>
          </rPr>
          <t xml:space="preserve">CIRCULAR
</t>
        </r>
        <r>
          <rPr>
            <sz val="10"/>
            <color indexed="8"/>
            <rFont val="Arial"/>
            <family val="2"/>
          </rPr>
          <t xml:space="preserve">ORDENANZA
</t>
        </r>
        <r>
          <rPr>
            <sz val="10"/>
            <color indexed="8"/>
            <rFont val="Arial"/>
            <family val="2"/>
          </rPr>
          <t xml:space="preserve">ACTO ADMINISTRATIVO DE CARÁCTER GENERAL 
</t>
        </r>
        <r>
          <rPr>
            <sz val="10"/>
            <color indexed="8"/>
            <rFont val="Arial"/>
            <family val="2"/>
          </rPr>
          <t>Etc.</t>
        </r>
      </text>
    </comment>
    <comment ref="E4" authorId="0" shapeId="0" xr:uid="{501C7807-06FF-477D-8430-80F9EF77CE7B}">
      <text>
        <r>
          <rPr>
            <b/>
            <sz val="10"/>
            <color rgb="FF000000"/>
            <rFont val="Tahoma"/>
            <family val="2"/>
          </rPr>
          <t xml:space="preserve">User: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33F9FE73-603B-434B-B1A6-2A53511869E9}">
      <text>
        <r>
          <rPr>
            <b/>
            <sz val="9"/>
            <color rgb="FF000000"/>
            <rFont val="Tahoma"/>
            <family val="2"/>
          </rPr>
          <t xml:space="preserve">Deisy Estupiñan:
</t>
        </r>
        <r>
          <rPr>
            <sz val="9"/>
            <color rgb="FF000000"/>
            <rFont val="Tahoma"/>
            <family val="2"/>
          </rPr>
          <t>Colocar la fecha de expedición de la norma con un formato de día/ mes / año</t>
        </r>
      </text>
    </comment>
    <comment ref="G4" authorId="0" shapeId="0" xr:uid="{3241C0EE-1832-4D43-92E7-A88C8A2E2650}">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0" shapeId="0" xr:uid="{ACEC5186-F765-4395-B374-2E53BEC81DE0}">
      <text>
        <r>
          <rPr>
            <b/>
            <sz val="9"/>
            <color indexed="8"/>
            <rFont val="Tahoma"/>
            <family val="2"/>
          </rPr>
          <t xml:space="preserve">User:
</t>
        </r>
        <r>
          <rPr>
            <sz val="9"/>
            <color indexed="8"/>
            <rFont val="Tahoma"/>
            <family val="2"/>
          </rPr>
          <t xml:space="preserve">Escriba cambios en la vigencia de la  norma  por ejemplo: si se encuentra suspendido, derogado u otros 
</t>
        </r>
        <r>
          <rPr>
            <sz val="9"/>
            <color indexed="8"/>
            <rFont val="Tahoma"/>
            <family val="2"/>
          </rPr>
          <t xml:space="preserve">derogado, </t>
        </r>
      </text>
    </comment>
    <comment ref="I4" authorId="0" shapeId="0" xr:uid="{2331EF8C-5462-4D1E-A6BA-AFB43CF3F084}">
      <text>
        <r>
          <rPr>
            <sz val="10"/>
            <color rgb="FF000000"/>
            <rFont val="Arial"/>
            <family val="2"/>
          </rPr>
          <t>En esta columna se registra el mecanismo por medio del cual la  FUGA da cumplimiento al requisito.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64E3ECA1-B60F-4973-808D-BCBD253DA89E}">
      <text>
        <r>
          <rPr>
            <sz val="10"/>
            <rFont val="Arial"/>
            <family val="2"/>
          </rPr>
          <t>En esta columna se identifica la temática específica a la que hace referencia el requisito legal y/o normativo</t>
        </r>
      </text>
    </comment>
    <comment ref="B4" authorId="1" shapeId="0" xr:uid="{1801EEA7-6CF4-48C5-9DB2-74B1B7FBDAA6}">
      <text>
        <r>
          <rPr>
            <b/>
            <sz val="9"/>
            <color indexed="81"/>
            <rFont val="Tahoma"/>
            <family val="2"/>
          </rPr>
          <t>Orden de la norma NACIONAL
DISTRITAL
INSTITUCIONAL</t>
        </r>
      </text>
    </comment>
    <comment ref="C4" authorId="1" shapeId="0" xr:uid="{C9BDB2A7-F5C4-4501-A33A-4E70E9C224C2}">
      <text>
        <r>
          <rPr>
            <b/>
            <sz val="9"/>
            <color indexed="81"/>
            <rFont val="Tahoma"/>
            <family val="2"/>
          </rPr>
          <t>User:</t>
        </r>
        <r>
          <rPr>
            <sz val="9"/>
            <color indexed="81"/>
            <rFont val="Tahoma"/>
            <family val="2"/>
          </rPr>
          <t xml:space="preserve">
ENTIDAD QUE GENERA LA NORMA</t>
        </r>
      </text>
    </comment>
    <comment ref="D4" authorId="0" shapeId="0" xr:uid="{AA81CCD9-A9CD-4FCF-B58C-D0DCAF1D6C91}">
      <text>
        <r>
          <rPr>
            <sz val="10"/>
            <rFont val="Arial"/>
            <family val="2"/>
          </rPr>
          <t>En esta columna se identifica el tipo de norma, la cual puede corresponder a las siguientes:
Constitución
LEY
DECRETO
ACUERDO
RESOLUCIÓN
CIRCULAR
ORDENANZA
ACTO ADMINISTRATIVO DE CARÁCTER GENERAL 
Etc.</t>
        </r>
      </text>
    </comment>
    <comment ref="E4" authorId="1" shapeId="0" xr:uid="{E7652B58-64E2-4F5C-B36B-7217458A5EDA}">
      <text>
        <r>
          <rPr>
            <b/>
            <sz val="10"/>
            <color indexed="81"/>
            <rFont val="Tahoma"/>
            <family val="2"/>
          </rPr>
          <t>User:</t>
        </r>
        <r>
          <rPr>
            <sz val="10"/>
            <color indexed="81"/>
            <rFont val="Tahoma"/>
            <family val="2"/>
          </rPr>
          <t xml:space="preserve">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46AFACC9-BF0D-4F97-BE72-02E42A1EA9CA}">
      <text>
        <r>
          <rPr>
            <b/>
            <sz val="9"/>
            <color indexed="81"/>
            <rFont val="Tahoma"/>
            <family val="2"/>
          </rPr>
          <t>Deisy Estupiñan:</t>
        </r>
        <r>
          <rPr>
            <sz val="9"/>
            <color indexed="81"/>
            <rFont val="Tahoma"/>
            <family val="2"/>
          </rPr>
          <t xml:space="preserve">
Colocar la fecha de expedición de la norma con un formato de día/ mes / año</t>
        </r>
      </text>
    </comment>
    <comment ref="G4" authorId="1" shapeId="0" xr:uid="{8273976F-82CE-4548-BB45-83115B49F9E1}">
      <text>
        <r>
          <rPr>
            <sz val="11"/>
            <color indexed="81"/>
            <rFont val="Tahoma"/>
            <family val="2"/>
          </rPr>
          <t xml:space="preserve">
En esta columna transcriba el enunciado de la norma, así: (“Por medio de la cual...”) </t>
        </r>
      </text>
    </comment>
    <comment ref="H4" authorId="1" shapeId="0" xr:uid="{A08308AB-7A81-4023-832C-D874A2A6E925}">
      <text>
        <r>
          <rPr>
            <b/>
            <sz val="9"/>
            <color indexed="81"/>
            <rFont val="Tahoma"/>
            <family val="2"/>
          </rPr>
          <t>User:</t>
        </r>
        <r>
          <rPr>
            <sz val="9"/>
            <color indexed="81"/>
            <rFont val="Tahoma"/>
            <family val="2"/>
          </rPr>
          <t xml:space="preserve">
</t>
        </r>
        <r>
          <rPr>
            <sz val="16"/>
            <color indexed="81"/>
            <rFont val="Tahoma"/>
            <family val="2"/>
          </rPr>
          <t xml:space="preserve">Escriba cambios en la vigencia de la  norma  por ejemplo: si se encuentra suspendido, derogado u otros 
derogado, </t>
        </r>
      </text>
    </comment>
    <comment ref="I4" authorId="0" shapeId="0" xr:uid="{D569FB1C-F33E-48D8-8EB5-9FB322859225}">
      <text>
        <r>
          <rPr>
            <sz val="10"/>
            <rFont val="Arial"/>
            <family val="2"/>
          </rPr>
          <t>En esta columna se registra el mecanismo por medio del cual la  FUGA da cumplimiento al requisito.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42B94AD3-1CA2-4D96-B745-43BA7B8F0DDC}">
      <text>
        <r>
          <rPr>
            <sz val="11"/>
            <color theme="1"/>
            <rFont val="Arial"/>
            <family val="2"/>
          </rPr>
          <t>======
ID#AAAAJZAbs-o
    (2020-04-07 20:56:58)
En esta columna se identifica la temática específica a la que hace referencia el requisito legal y/o normativo</t>
        </r>
      </text>
    </comment>
    <comment ref="B4" authorId="0" shapeId="0" xr:uid="{C02288D3-4838-4834-84C6-E7629BFDD499}">
      <text>
        <r>
          <rPr>
            <sz val="11"/>
            <color theme="1"/>
            <rFont val="Arial"/>
            <family val="2"/>
          </rPr>
          <t>======
ID#AAAAJZAbs-c
User    (2020-04-07 20:56:58)
Orden de la norma NACIONAL
DISTRITAL
INSTITUCIONAL</t>
        </r>
      </text>
    </comment>
    <comment ref="C4" authorId="0" shapeId="0" xr:uid="{88C4B22B-E176-49FC-9D0B-CB8119A5FD7B}">
      <text>
        <r>
          <rPr>
            <sz val="11"/>
            <color theme="1"/>
            <rFont val="Arial"/>
            <family val="2"/>
          </rPr>
          <t>======
ID#AAAAJZAbs_o
User    (2020-04-07 20:56:58)
ENTIDAD QUE GENERA LA NORMA</t>
        </r>
      </text>
    </comment>
    <comment ref="D4" authorId="0" shapeId="0" xr:uid="{AA9015D9-D848-4DDD-9E97-B3B5AE313ADC}">
      <text>
        <r>
          <rPr>
            <sz val="11"/>
            <color theme="1"/>
            <rFont val="Arial"/>
            <family val="2"/>
          </rPr>
          <t>======
ID#AAAAJZAbs_g
En esta columna se identifica el tipo de norma, la cual puede corresponder a las siguientes    (2020-04-07 20:56:58)
Constitución
LEY
DECRETO
ACUERDO
RESOLUCIÓN
CIRCULAR
ORDENANZA
ACTO ADMINISTRATIVO DE CARÁCTER GENERAL 
Etc.</t>
        </r>
      </text>
    </comment>
    <comment ref="E4" authorId="0" shapeId="0" xr:uid="{92B9FEB7-FEDB-4562-91F9-20B88F39A41C}">
      <text>
        <r>
          <rPr>
            <sz val="11"/>
            <color theme="1"/>
            <rFont val="Arial"/>
            <family val="2"/>
          </rPr>
          <t>======
ID#AAAAJZAbtAQ
User    (2020-04-07 20:56:58)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369A691B-24DB-4462-9180-5937CF39002C}">
      <text>
        <r>
          <rPr>
            <sz val="11"/>
            <color theme="1"/>
            <rFont val="Arial"/>
            <family val="2"/>
          </rPr>
          <t>======
ID#AAAAJZAbtAE
Deisy Estupiñan    (2020-04-07 20:56:58)
Colocar la fecha de expedición de la norma con un formato de día/ mes / año</t>
        </r>
      </text>
    </comment>
    <comment ref="G4" authorId="0" shapeId="0" xr:uid="{CEA54628-D43C-4A8D-9B22-59BDFB85BA88}">
      <text>
        <r>
          <rPr>
            <sz val="11"/>
            <color theme="1"/>
            <rFont val="Arial"/>
            <family val="2"/>
          </rPr>
          <t>======
ID#AAAAJZAbs_Y
User    (2020-04-07 20:56:58)
En esta columna transcriba el enunciado de la norma, así: (“Por medio de la cual...”)</t>
        </r>
      </text>
    </comment>
    <comment ref="H4" authorId="0" shapeId="0" xr:uid="{10B1EDE5-5BC9-40C9-86D8-FF3D5EEA6D81}">
      <text>
        <r>
          <rPr>
            <sz val="11"/>
            <color theme="1"/>
            <rFont val="Arial"/>
            <family val="2"/>
          </rPr>
          <t>======
ID#AAAAJZAbtAU
User    (2020-04-07 20:56:58)
Escriba cambios en la vigencia de la  norma  por ejemplo: si se encuentra suspendido, derogado u otros 
derogado,</t>
        </r>
      </text>
    </comment>
    <comment ref="I4" authorId="0" shapeId="0" xr:uid="{DE124CA1-5B82-4166-A4A7-281A4DFA241F}">
      <text>
        <r>
          <rPr>
            <sz val="11"/>
            <color theme="1"/>
            <rFont val="Arial"/>
            <family val="2"/>
          </rPr>
          <t>======
ID#AAAAJZAbs-4
    (2020-04-07 20:56:58)
En esta columna se registra el mecanismo por medio del cual la  FUGA da cumplimiento al requisito.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tc={E3C57AC4-8032-49A2-817A-AEEDD038C878}</author>
    <author>tc={799C23D7-521C-4FAF-A0D9-599AFA61EE3C}</author>
    <author>tc={47FF2221-2DC9-40DB-BA11-62BE2FE508E7}</author>
    <author>tc={DD9E6168-B3CC-483E-A08F-229A66C2028C}</author>
    <author>tc={66F58DC8-5D7C-45E8-B5FB-4101CD14DE56}</author>
  </authors>
  <commentList>
    <comment ref="A4" authorId="0" shapeId="0" xr:uid="{DF214D61-6882-4EBD-AEFD-7C6DBEA6AFF3}">
      <text>
        <r>
          <rPr>
            <sz val="10"/>
            <rFont val="Arial"/>
            <family val="2"/>
          </rPr>
          <t>En esta columna se identifica la temática específica a la que hace referencia el requisito legal y/o normativo</t>
        </r>
      </text>
    </comment>
    <comment ref="B4" authorId="1" shapeId="0" xr:uid="{86C9CE17-98EA-4E07-B345-691E52A41926}">
      <text>
        <r>
          <rPr>
            <b/>
            <sz val="9"/>
            <color rgb="FF000000"/>
            <rFont val="Tahoma"/>
            <family val="2"/>
          </rPr>
          <t xml:space="preserve">Orden de la norma NACIONAL
</t>
        </r>
        <r>
          <rPr>
            <b/>
            <sz val="9"/>
            <color rgb="FF000000"/>
            <rFont val="Tahoma"/>
            <family val="2"/>
          </rPr>
          <t xml:space="preserve">DISTRITAL
</t>
        </r>
        <r>
          <rPr>
            <b/>
            <sz val="9"/>
            <color rgb="FF000000"/>
            <rFont val="Tahoma"/>
            <family val="2"/>
          </rPr>
          <t>INSTITUCIONAL</t>
        </r>
      </text>
    </comment>
    <comment ref="C4" authorId="1" shapeId="0" xr:uid="{430562F1-30C9-4495-B47F-807E02F22BE9}">
      <text>
        <r>
          <rPr>
            <b/>
            <sz val="9"/>
            <color indexed="81"/>
            <rFont val="Tahoma"/>
            <family val="2"/>
          </rPr>
          <t>User:</t>
        </r>
        <r>
          <rPr>
            <sz val="9"/>
            <color indexed="81"/>
            <rFont val="Tahoma"/>
            <family val="2"/>
          </rPr>
          <t xml:space="preserve">
ENTIDAD QUE GENERA LA NORMA</t>
        </r>
      </text>
    </comment>
    <comment ref="D4" authorId="0" shapeId="0" xr:uid="{975A4C72-01D4-4D37-A01B-A842AB9F2472}">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3090A82A-C7D4-4394-B258-B3E3915F90A9}">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1736AD16-2452-4349-AC42-3BB24CDBF170}">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2C198A27-6E52-4859-92EA-7E25F304C236}">
      <text>
        <r>
          <rPr>
            <sz val="11"/>
            <color indexed="81"/>
            <rFont val="Tahoma"/>
            <family val="2"/>
          </rPr>
          <t xml:space="preserve">
En esta columna transcriba el enunciado de la norma, así: (“Por medio de la cual...”) </t>
        </r>
      </text>
    </comment>
    <comment ref="H4" authorId="1" shapeId="0" xr:uid="{51D02B14-5BA8-4506-96FD-4A8BDDC272F1}">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3F39AEED-449D-4706-A742-81E135501B92}">
      <text>
        <r>
          <rPr>
            <sz val="10"/>
            <rFont val="Arial"/>
            <family val="2"/>
          </rPr>
          <t>En esta columna se registra el mecanismo por medio del cual la  FUGA da cumplimiento al requisito.</t>
        </r>
      </text>
    </comment>
    <comment ref="I5" authorId="3" shapeId="0" xr:uid="{ED056207-F6F3-4050-AE33-DD3B45254B0B}">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Cual reporte y presentación?. Se debe definir cual es el mecanismo por el cual damos cumplimiento a esta resolución en la FUGA.</t>
        </r>
      </text>
    </comment>
    <comment ref="I9" authorId="4" shapeId="0" xr:uid="{102DE98D-3FFD-4D71-A53D-A1512F92DC91}">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definir cual es el documento o medio por el que damos cumplimiento en la FUGA</t>
        </r>
      </text>
    </comment>
    <comment ref="I35" authorId="5" shapeId="0" xr:uid="{008E11BD-9D52-4FAF-B269-3B022D23FFDE}">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definir cual es el documento o medio por el que damos cumplimiento en la FUGA</t>
        </r>
      </text>
    </comment>
    <comment ref="I38" authorId="6" shapeId="0" xr:uid="{28E4C7B3-72C4-40AD-BE65-56A180154EFB}">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definir cual es el documento o medio por el que damos cumplimiento en la FUGA</t>
        </r>
      </text>
    </comment>
    <comment ref="I39" authorId="7" shapeId="0" xr:uid="{7F94A580-BF16-4F02-B647-ABA4C942A54E}">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definir cual es el documento o medio por el que damos cumplimiento en la FUGA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79251006-0681-4DB1-A802-768814326114}">
      <text>
        <r>
          <rPr>
            <sz val="10"/>
            <rFont val="Arial"/>
            <family val="2"/>
          </rPr>
          <t>En esta columna se identifica la temática específica a la que hace referencia el requisito legal y/o normativo</t>
        </r>
      </text>
    </comment>
    <comment ref="B4" authorId="0" shapeId="0" xr:uid="{9819A6B5-8B4C-47B2-80F9-BDD420E4CC97}">
      <text>
        <r>
          <rPr>
            <b/>
            <sz val="9"/>
            <color indexed="8"/>
            <rFont val="Tahoma"/>
            <family val="2"/>
          </rPr>
          <t>Orden de la norma NACIONAL
DISTRITAL
INSTITUCIONAL</t>
        </r>
      </text>
    </comment>
    <comment ref="C4" authorId="0" shapeId="0" xr:uid="{BE25A114-78F8-4F6A-A7AC-9D8B27A5DE52}">
      <text>
        <r>
          <rPr>
            <b/>
            <sz val="9"/>
            <color indexed="8"/>
            <rFont val="Tahoma"/>
            <family val="2"/>
          </rPr>
          <t xml:space="preserve">User:
</t>
        </r>
        <r>
          <rPr>
            <sz val="9"/>
            <color indexed="8"/>
            <rFont val="Tahoma"/>
            <family val="2"/>
          </rPr>
          <t>ENTIDAD QUE GENERA LA NORMA</t>
        </r>
      </text>
    </comment>
    <comment ref="D4" authorId="0" shapeId="0" xr:uid="{3D9B79DA-969B-4002-9F24-68E1B9F6BD05}">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0" shapeId="0" xr:uid="{62A48995-F875-4FAD-AECC-9826003BD425}">
      <text>
        <r>
          <rPr>
            <b/>
            <sz val="10"/>
            <color indexed="8"/>
            <rFont val="Tahoma"/>
            <family val="2"/>
          </rPr>
          <t xml:space="preserve">User:
</t>
        </r>
        <r>
          <rPr>
            <sz val="10"/>
            <color indexed="8"/>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AC53F3C7-4096-4820-94C6-0BCB7C87A75A}">
      <text>
        <r>
          <rPr>
            <b/>
            <sz val="9"/>
            <color indexed="8"/>
            <rFont val="Tahoma"/>
            <family val="2"/>
          </rPr>
          <t xml:space="preserve">Deisy Estupiñan:
</t>
        </r>
        <r>
          <rPr>
            <sz val="9"/>
            <color indexed="8"/>
            <rFont val="Tahoma"/>
            <family val="2"/>
          </rPr>
          <t>Colocar la fecha de expedición de la norma con un formato de día/ mes / año</t>
        </r>
      </text>
    </comment>
    <comment ref="G4" authorId="0" shapeId="0" xr:uid="{C034E8C8-45BF-4E8B-AE77-D4E4C840BFDA}">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0" shapeId="0" xr:uid="{BEBD53D9-A534-409B-B7C4-3E5C583AC46C}">
      <text>
        <r>
          <rPr>
            <b/>
            <sz val="9"/>
            <color indexed="8"/>
            <rFont val="Tahoma"/>
            <family val="2"/>
          </rPr>
          <t xml:space="preserve">User:
</t>
        </r>
        <r>
          <rPr>
            <sz val="9"/>
            <color indexed="8"/>
            <rFont val="Tahoma"/>
            <family val="2"/>
          </rPr>
          <t xml:space="preserve">Escriba cambios en la vigencia de la  norma  por ejemplo: si se encuentra suspendido, derogado u otros 
derogado, </t>
        </r>
      </text>
    </comment>
    <comment ref="I4" authorId="0" shapeId="0" xr:uid="{94C046F1-1280-4E1A-907E-21326A921801}">
      <text>
        <r>
          <rPr>
            <sz val="10"/>
            <rFont val="Arial"/>
            <family val="2"/>
          </rPr>
          <t>En esta columna se registra el mecanismo por medio del cual la  FUGA da cumplimiento al requisito.</t>
        </r>
      </text>
    </comment>
  </commentList>
</comments>
</file>

<file path=xl/sharedStrings.xml><?xml version="1.0" encoding="utf-8"?>
<sst xmlns="http://schemas.openxmlformats.org/spreadsheetml/2006/main" count="4465" uniqueCount="1569">
  <si>
    <t>POLITICA MIPG:</t>
  </si>
  <si>
    <t>NA</t>
  </si>
  <si>
    <t>PROCESO:</t>
  </si>
  <si>
    <t>IDENTIFICACIÓN DE REQUISITOS LEGALES Y/O NORMATIVOS  IDENTIFICACIÓN DEL REQUISITO</t>
  </si>
  <si>
    <t xml:space="preserve">  APLICACIÓN DEL REQUISITO LEGAL Y/O NORMATIVO</t>
  </si>
  <si>
    <t>TEMÁTICA</t>
  </si>
  <si>
    <t>NIVEL</t>
  </si>
  <si>
    <t xml:space="preserve">NOMBRE DE LA ENTIDAD 
</t>
  </si>
  <si>
    <t>CLASIFICACIÓN NORMATIVA 
(TIPO DE REQUISITO LEGAL)</t>
  </si>
  <si>
    <t>No. REQUISITO LEGAL U OTRO</t>
  </si>
  <si>
    <t>FECHA DE EXPEDICIÓN
DD/MM/AA</t>
  </si>
  <si>
    <t>TÍTULO DEL REQUISITO LEGAL U OTRO</t>
  </si>
  <si>
    <t>NOTAS DE VIGENCIA Y APLICABILIDAD</t>
  </si>
  <si>
    <t>MECANISMOS DE CUMPLIMIENTO</t>
  </si>
  <si>
    <t>Normas Generales</t>
  </si>
  <si>
    <t xml:space="preserve">Nacional </t>
  </si>
  <si>
    <t xml:space="preserve">El Presidente de la República de Colombia, </t>
  </si>
  <si>
    <t xml:space="preserve">Decreto </t>
  </si>
  <si>
    <t>Por el cual se dicta el régimen especial para el Distrito Capital de Santafé de Bogotá</t>
  </si>
  <si>
    <t>Ley</t>
  </si>
  <si>
    <t>Por la cual se expide el Estatuto General de Contratación de la Administración Pública</t>
  </si>
  <si>
    <t>Reglamentada por el Decreto Nacional 734 de 2012, Modificada  por la Ley 1150 de 2007, Reglamentada parcialmente por los Decretos Nacionales 679 de 1994, 626 de 2001, 2170 de 2002, 3629 y 3740 de 2004, 959, 2434 y 4375 de 2006; 2474 de 2008 y 2473 de 2010</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</si>
  <si>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</si>
  <si>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t>
  </si>
  <si>
    <t xml:space="preserve">Distrital </t>
  </si>
  <si>
    <t xml:space="preserve">Acuerdo </t>
  </si>
  <si>
    <t>Por la cual se dictan normas orientadas a fortalecer los mecanismos de prevención, investigación y sanción de actos de corrupción y la efectividad del control de la gestión pública</t>
  </si>
  <si>
    <t>Por el cual se dictan normas para suprimir o reformar regulaciones, procedimientos y trámites innecesarios existentes en la Administración Pública.</t>
  </si>
  <si>
    <t xml:space="preserve">El Congreso de la República </t>
  </si>
  <si>
    <t>1712</t>
  </si>
  <si>
    <t>Por medio de la cual se crea la Ley de Transparencia y del Derecho de Acceso a la Información Pública Nacional y se dictan otras disposiciones.</t>
  </si>
  <si>
    <t>1081</t>
  </si>
  <si>
    <t>Congreso de Colombia</t>
  </si>
  <si>
    <t>Por medio de la cual se regula el Derecho Fundamental de Petición y se sustituye un título del Código de Procedimiento Administrativo y de lo Contencioso Administrativo.</t>
  </si>
  <si>
    <t>N/A</t>
  </si>
  <si>
    <t>Decreto</t>
  </si>
  <si>
    <t xml:space="preserve">Resolución </t>
  </si>
  <si>
    <t>Por el cual se dictan normas para simplificar, suprimir y reformar trámites, procesos y procedimientos innecesarios existentes en la administración pública</t>
  </si>
  <si>
    <t xml:space="preserve">Elaborado por: </t>
  </si>
  <si>
    <t xml:space="preserve">Nombre </t>
  </si>
  <si>
    <t>FECHA DE ACTUALIZACIÓN:</t>
  </si>
  <si>
    <t xml:space="preserve">Cargo y/o Rol </t>
  </si>
  <si>
    <t>POLÍTICA MIPG:</t>
  </si>
  <si>
    <t>Fundación Gilberto Alzate Avendaño</t>
  </si>
  <si>
    <t>Nacional</t>
  </si>
  <si>
    <t>Distrital</t>
  </si>
  <si>
    <t>Acuerdo</t>
  </si>
  <si>
    <t>Secretaría Distrital de Hacienda</t>
  </si>
  <si>
    <t>Departamento Administrativo de la Función Pública</t>
  </si>
  <si>
    <t>Por el cual se modifica la estructura organizacional de la Fundación Gilberto Alzate Avendaño</t>
  </si>
  <si>
    <t>Presidencia de la República</t>
  </si>
  <si>
    <t>Departamento Nacional de Planeación</t>
  </si>
  <si>
    <t>Por el cual se adopta la Política Pública de Participación Incidente para el Distrito Capital</t>
  </si>
  <si>
    <t>Por la cual se dictan normas orientadas a fortalecer los mecanismos de prevención, investigación y sanción de actos de corrupción y la efectividad del control de la gestión pública.</t>
  </si>
  <si>
    <t>Por el cual se compilan el Acuerdo 24 de 1995 y Acuerdo 20 de 1996 que conforman el Estatuto Orgánico del Presupuesto Distrital</t>
  </si>
  <si>
    <t>Circular Externa</t>
  </si>
  <si>
    <t>Fortalecimiento Organizacional y Simplificación de Procesos
Seguimiento y Evaluación del Desempeño Institucional
Control Interno</t>
  </si>
  <si>
    <t xml:space="preserve">Gestión de Mejora </t>
  </si>
  <si>
    <t>Manual Operativo</t>
  </si>
  <si>
    <t>Manual</t>
  </si>
  <si>
    <t>Aplica todo el documento, emitido en el marco del Decreto 1083 de 2015, Decreto único del Sector Función Pública, modificado por el Decreto 1499 de 2017, el cual establece el Modelo Integrado de Planeación y Gestión - MIPG, el cual surge de la integración de los Sistemas de Desarrollo Administrativo y de Gestión de la Calidad en un solo Sistema de Gestión, y de la articulación de este con el Sistema de Control Interno. 
 Manual adoptado por el Distrito Capital en el marco del Decreto 807 de 2019</t>
  </si>
  <si>
    <t>GM-CA-01 Proceso gestión de mejora y procedimientos asociados
 - Plan Implementación y Sostenibilidad MIPG
 . Plan de Mejoramiento del Sistema de Control Interno</t>
  </si>
  <si>
    <t>Contraloría de Bogotá</t>
  </si>
  <si>
    <t>Resolución Reglamentaria</t>
  </si>
  <si>
    <t>"Por la cual se reglamenta el trámite del Plan de Mejoramiento que presentan los sujetos' . de vigilancia y control fiscal a la Contraloría de Bogotá, O.C., se adopta el procedimiento interno y se dictan otras disposiciones.</t>
  </si>
  <si>
    <t>GM-CA-01 Proceso gestión de mejora 
 - Plan Implementación y Sostenibilidad MIPG
 . Plan de Mejoramiento del Sistema de Control Interno
 - GM-PD-01 Procedimiento Planes de Mejoramiento</t>
  </si>
  <si>
    <t>Guía Técnica</t>
  </si>
  <si>
    <t>Guía</t>
  </si>
  <si>
    <t>Guía para la gestión por procesos en el marco del modelo integrado de planeación y gestión (Mipg) v1</t>
  </si>
  <si>
    <t>Guía de gestión por procesos en el marco del modelo integrado de planeación y gestión (MIPG) con el objetivo de facilitar y mejorar la implementación del modelo de operación por procesos como herramienta esencial para la generación de valor público, lo que implica el fortalecimiento de la capacidad de gestión y la mejora en el desempeño.
 Documento aplica en su totalidad y su articulación es transversal a todas las dimensiones y políticas del modelo teniendo en cuenta
 el carácter integral del MIPG y se genera en el marco de la Dimensión Gestión con valores para el resultado y las políticas " fortalecimiento institucional y simplificación por procesos "</t>
  </si>
  <si>
    <t>GM-CA-01 Proceso gestión de mejora y procedimientos asociados
 - Plan Implementación y Sostenibilidad MIPG
 . Plan de Mejoramiento del Sistema de Control Interno
 - GM-PD-04 Procedimiento Control de documentos del sistema de gestión
 - GM-IN-01 Instructivo diseño y estructura de los documentos del SIG</t>
  </si>
  <si>
    <t>Construcción y análisis de indicadores de gestión v4</t>
  </si>
  <si>
    <t>Guía para la construcción y análisis de indicadores de
 gestión, con el objetivo de facilitar la efectiva implementación del
 modelo integrado de planeación y gestión –MIPG. , se define como una herramienta de buenas prácticas para la formulación
 de indicadores, para que establezca las variables, unidades de medida, parámetros y metas frente a los cuales será más adecuada la medición de su gestión y facilitar así la toma de decisiones.
 Aplica todo el documento, emitido por el DAFO, en el marco de las Dimensiones "“Direccionamiento estratégico y planeación", "Gestión con valores para el resultado" , "“Evaluación de resultados", "Control interno”</t>
  </si>
  <si>
    <t>GM-CA-01 Proceso gestión de mejora y procedimientos asociados
 - Plan Implementación y Sostenibilidad MIPG
 . Plan de Mejoramiento del Sistema de Control Interno
 - GM-IN-03 Instructivo Indicadores de Proceso</t>
  </si>
  <si>
    <t>Lineamientos Internos</t>
  </si>
  <si>
    <t>Institucional</t>
  </si>
  <si>
    <t>Resolución</t>
  </si>
  <si>
    <t>Alcaldía Mayor de Bogotá</t>
  </si>
  <si>
    <t>Directiva</t>
  </si>
  <si>
    <t>Directrices para la atención y gestión de denuncias por posibles actos de corrupción, y/o existencia de inhabilidades, incompatibilidades o conflicto de intereses y protección de identidad del denunciante.
 Aplican lineamientos para definir la política de gestión del riesgos institucional</t>
  </si>
  <si>
    <t>GM-CA-01 Proceso gestión de mejora 
 GM-PO-01 Política de Administración de Riesgos
 Matriz de Riesgos Institucional</t>
  </si>
  <si>
    <t>Directrices relacionadas con la atención de denuncias y/o quejas por posibles actos de corrupción. Aplican lineamientos para definir la política de gestión del riesgos institucional</t>
  </si>
  <si>
    <t>Complementaria con a Directiva 1 de 2021</t>
  </si>
  <si>
    <t>Por el cual se expiden lineamientos generales sobre transparencia, integridad y medidas anticorrupción en las entidades y organismos del orden distrital y se dictan otras disposiciones.. CAPÍTULO II Gestión de riesgos de corrupción y medidas anticorrupción
 Aplican lineamientos para definir la política de gestión del riesgos institucional</t>
  </si>
  <si>
    <t>Ruta Metodológica para la Implementación del SARLAFT en las Entidades Distritales V1</t>
  </si>
  <si>
    <t>“Lineamiento Para Prevenir el lavado de Activos y contra la Financiación del Terrorismo en las Entidades Distritales” emitido en el marco de la Política Pública Distrital de Transparencia, Integridad y No Tolerancia con la Corrupción2
 Aplican lineamientos para definir la política de gestión del riesgos institucional</t>
  </si>
  <si>
    <t>Identificación y declaración de conflicto de intereses en el sector público colombiano V2</t>
  </si>
  <si>
    <t>Aplica todo el documento, emitido el marco de la Política de Integridad . Manual MIPG V2</t>
  </si>
  <si>
    <t>Administración del riesgo y el diseño de controles en entidades publicas v5</t>
  </si>
  <si>
    <t>Aplica todo el documento y Anexos complementarios , emitidos por DAFP el marco de la Política de Control Interno. Manual MIPG V2</t>
  </si>
  <si>
    <t>GM-CA-01 Proceso gestión de mejora 
 - Plan Implementación y Sostenibilidad MIPG
 . Plan de Mejoramiento del Sistema de Control Interno</t>
  </si>
  <si>
    <t>Modificado por Decreto 2106 de 2019</t>
  </si>
  <si>
    <t>Por medio del cual se reglamenta el Sistema de Gestión en e/ Distrito Capital y se dictan otras disposiciones; igualmente el Distrito Capital adopta el Manual Operativo del Modelo Integrado de Planeación y Gestión MIPG - DAFP en todas sus versiones</t>
  </si>
  <si>
    <t>Ver Acuerdo 001 de 2020. Comisión Intersectorial de Gestión y Desempeño.</t>
  </si>
  <si>
    <t>GM-CA-01 Proceso gestión de mejora 
 Comité Institucional Gestión y Desempeño
 Plan Implementación y sostenibilidad MIPG
 . Plan de Mejoramiento del Sistema de Control Interno
 Todos los procesos - GM-FT-08 Listado maestro de documentos</t>
  </si>
  <si>
    <t>Por el cual se modifica y reglamenta el Comité Institucional de Gestión y Desempeño MIPG de la Fundación Gilberto Álzate Avendaño y se dictan otras disposiciones"</t>
  </si>
  <si>
    <t>Política</t>
  </si>
  <si>
    <t>Lineamientos para la identificación, análisis, valoración y el tratamiento de los riesgos positivos o negativos que pudieran afectar la misión y el desempeño de los objetivos institucionales, en el
 marco de los procesos institucionales</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</si>
  <si>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</si>
  <si>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GM-CA-01 Proceso gestión de mejora 
 Comité Institucional Gestión y Desempeño
 Todos los procesos- GM-FT-08 Listado maestro de documentos
 - Plan Implementación y Sostenibilidad MIPG
 . Plan de Mejoramiento del Sistema de Control Interno</t>
  </si>
  <si>
    <t>Por medio del cual se modifica el Decreto 1083 de 2015, Decreto Único Reglamentario del Sector Función Pública, en lo relacionado con el Sistema de Gestión establecido en el artículo 133 de la Ley 1753 de 2015</t>
  </si>
  <si>
    <t>GM-CA-01 Proceso gestión de mejora 
 Todos los procesos- GM-FT-08 Listado maestro de documentos
 - Plan Implementación y Sostenibilidad MIPG
 . Plan de Mejoramiento del Sistema de Control Interno</t>
  </si>
  <si>
    <t>Norma Técnica</t>
  </si>
  <si>
    <t>Instituto Colombiano de Normas Técnicas ICONTEC</t>
  </si>
  <si>
    <t>Norma</t>
  </si>
  <si>
    <t>NTC- ISO 9001: 2015</t>
  </si>
  <si>
    <t>Norma Técnica de Calidad</t>
  </si>
  <si>
    <t>GM-CA-01 Proceso gestión de mejora 
 GM-PD-04 Procedimiento Control de documentos y registros
 Todos los procesos - GM-FT-08 Listado maestro de documentos
 - Plan Implementación y Sostenibilidad MIPG
 . Plan de Mejoramiento del Sistema de Control Interno</t>
  </si>
  <si>
    <t>NTC-ISO 31000</t>
  </si>
  <si>
    <t>Gestión del Riesgo. Principios y Directrices</t>
  </si>
  <si>
    <t>GM-CA-01 Proceso gestión de mejora 
 GM-PO-01 Política de Administración de Riesgos
 Matriz de Riesgos Institucional
 - Plan Implementación y Sostenibilidad MIPG
 . Plan de Mejoramiento del Sistema de Control Interno</t>
  </si>
  <si>
    <t>Por medio del cual se expide el Decreto Único Reglamentario del Sector de Función Pública. Titulo 21 SISTEMA DE CONTROL INTERNO , 22 SISTEMA DE GESTIÓN -MIPG y 23 ARTICULACIÓN DEL SISTEMA DE GESTIÓN CON LOS SISTEMAS DE CONTROL INTERNO</t>
  </si>
  <si>
    <t>Decreto 1083 de 2015 (26 de mayo) Expide el Decreto Único Reglamentario del Sector de Función Pública.
 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</si>
  <si>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GM-CA-01 Proceso gestión de mejora 
 Todos los procesos - GM-FT-08 Listado maestro de documentos
 Información Sistema Gestión MIPG publicada en pág. web institucional - Ley Transparencia
 - Plan Implementación y Sostenibilidad MIPG
 . Plan de Mejoramiento del Sistema de Control Interno</t>
  </si>
  <si>
    <t>Derogado Parcialmente por el Decreto 1081 de 2015.</t>
  </si>
  <si>
    <t>"Por la cual se dictan normas orientadas a fortalecer los mecanismos de prevención, investigación y sanción de actos de corrupción y la efectividad del control de la gestión pública".</t>
  </si>
  <si>
    <t>GM-CA-01 Proceso gestión de mejora 
 Todos los procesos- GM-FT-08 Listado maestro de documentos
 - GM-PO-01 Política de Administración del Riesgo
 - Matriz de riesgos Institucional
 - Información publicada en la pág. web institucional - Ley Transparencia 
 - Plan Implementación y Sostenibilidad MIPG
 . Plan de Mejoramiento del Sistema de Control Interno</t>
  </si>
  <si>
    <t>Por el cual se establecen lineamientos para preservar y fortalecer la transparencia y para la prevención de la corrupción en las Entidades y Organismos del Distrito Capital Art 5 5º—De los sistemas de control interno en el Distrito Capital.</t>
  </si>
  <si>
    <t>GM-CA-01 Proceso gestión de mejora 
 GM-PO-01 Política de Administración de Riesgos
 GM-PD-01 Procedimiento Plan de Mejoramiento 
 GM-PD-02 Procedimiento Identificación Periódica de lo Legal
 GM-PD-04 Procedimiento Control de documentos y registros
 Información Sistema Gestión MIPG- publicada en pág. web institucional - Ley Transparencia 
 - Plan de mejoramiento del sistema de control interno - PAAC</t>
  </si>
  <si>
    <t>Congreso de la República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</si>
  <si>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(CAPÍTULO IV Sistema Desarrollo Administrativo . CAPÍTULO V Sistema Nacional de Control Interno, )</t>
  </si>
  <si>
    <t>GM-CA-01 Proceso gestión de mejora 
 GM-PO-01 Política de Administración de Riesgos
 GM-PD-01 Procedimiento Plan de Mejoramiento 
 GM-PD-02 Procedimiento Identificación Periódica de lo Legal
 GM-PD-04 Procedimiento Control de documentos y registros</t>
  </si>
  <si>
    <t>Desarrollo del Sistema de Control Interno. Elementos del SCI</t>
  </si>
  <si>
    <t>GM-CA-01 Proceso Gestión de Mejora
 Todos los procesos - GM-FT-08 Listado maestro de documentos
 Elementos SCI :
 • Esquema Organizacional - Organigrama
 • Plataforma Estratégica 
 • Políticas - Caracterizaciones de Proceso
 • Planeación - Caracterizaciones de Proceso
 • Procesos y Procedimientos - Caracterizaciones de Proceso
 • Indicadores -Caracterizaciones de Proceso
 • Sistema de Información y Comunicación - Caracterizaciones de Proceso
 • Manual de Funciones - Caracterizaciones de Proceso 
 • Administración de Talento y de los Recursos Físicos y Financieros - Caracterizaciones de Proceso 
 • Evaluación del Sistema de Control Interno - Plan Implementación 
 • Política Control Interno - Comité Institucional de Coordinación de Control Interno (Inventario Políticas) 
 Información Sistema Gestión MIPG publicada en pág. web institucional - Ley Transparencia
 - Plan Implementación y Sostenibilidad MIPG
 . Plan de Mejoramiento del Sistema de Control Interno</t>
  </si>
  <si>
    <t>Elaborado por:</t>
  </si>
  <si>
    <t>Nombre</t>
  </si>
  <si>
    <t>Cargo y/o Rol</t>
  </si>
  <si>
    <t>Transparencia, Acceso a la Información Pública y Lucha Contra la Corrupción
Control Interno</t>
  </si>
  <si>
    <t>Manejo de páginas web</t>
  </si>
  <si>
    <t>Secretaría General - Alcaldía Mayor de Bogotá - Comisión Distrital de Sistemas CDS</t>
  </si>
  <si>
    <t>Por la cual se adopta la Guía de sitios Web para las entidades del Distrito Capital y se dictan otras disposiciones</t>
  </si>
  <si>
    <t>Transparencia y acceso a la información pública</t>
  </si>
  <si>
    <t xml:space="preserve">Alcaldía Mayor de Bogotá </t>
  </si>
  <si>
    <t xml:space="preserve">Circular </t>
  </si>
  <si>
    <t>A través de la publicación oportuna de los requerimientos de transparencia remitidos por las oficinas</t>
  </si>
  <si>
    <t xml:space="preserve">"Por medio del cual se expide el Decreto Reglamentario Único del Sector Presidencia de la República."Tit 1 DISPOSICIONES GENERALES EN MATERIA DE TRANSPARENCIA Y DEL DERECHO DE ACCESO A LA INFORMACIÓN PÚBLICA NACIONAL
</t>
  </si>
  <si>
    <t>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t>
  </si>
  <si>
    <t>Circular</t>
  </si>
  <si>
    <t>Derecho de Acceso y Transparencia en la Información Pública Distrital - Socialización del Decreto 103 de 2015 - Por medio del cual se reglamenta parcialmente la Ley 1712 de 2014.</t>
  </si>
  <si>
    <t>Implementación de la Ley de Transparencia (Ley 1712 de 2014 y Decreto 103 de 2015)</t>
  </si>
  <si>
    <t xml:space="preserve">Ver circualr 43 Derecho de Acceso y Transparencia en la Información Pública Distrital - Socialización del Decreto 103 de 2015 - Por medio del cual se reglamenta parcialmente la Ley 1712 de 2014.
 </t>
  </si>
  <si>
    <t>Compilado en el Decreto Único Reglamentario 1081 de 2015 del Sector Presidencia de la República
Por el cual se reglamenta parcialmente la Ley 1712 de 2014 y se dictan otras disposiciones</t>
  </si>
  <si>
    <t>Gobierno en Línea</t>
  </si>
  <si>
    <t>Por el cual se establecen los lineamientos generales de la Estrategia de Gobierno en línea, se reglamenta parcialmente la Ley 1341 de 2009 y se dictan otras disposiciones</t>
  </si>
  <si>
    <t xml:space="preserve">En la adecuación continua de la página web (publicación de información, publicación de la oferta artística y de servicios, entre otros criterios citados en la estrategia de gobierno en línea) </t>
  </si>
  <si>
    <t>Protección de datos personales</t>
  </si>
  <si>
    <t>Por el cual se reglamenta parcialmente la Ley 1581 de 2012, Derogado Parcialmente por el Decreto 1081 de 2015</t>
  </si>
  <si>
    <t>Por medio del desarrollo de actividades propias del procedimiento de comunicaciones.</t>
  </si>
  <si>
    <t>Por la cual se dictan disposiciones generales para la protección de datos personales</t>
  </si>
  <si>
    <t>Reglamentada parcialmente por el Decreto Nacional 1377 de 2013, Reglamentada Parcialmente por el Decreto 1081 de 2015. Ver sentencia C-748 de 2011.</t>
  </si>
  <si>
    <t xml:space="preserve">Implementacion de estrategias de comunicación </t>
  </si>
  <si>
    <t>A través de la puesta en marcha de estrategias para la prevención de corrupción publicación efectiva de información de interés de la ciudadanía (contenidos relacionados con contratación, ejecución presupuestal, entre otros, en la página web)</t>
  </si>
  <si>
    <t>Fortalecimiento de la transparencia y prevención de la corrupción</t>
  </si>
  <si>
    <t>Por el cual se establecen los lineamientos para preservar y fortalecer la transparencia y para la prevención de la corrupción en las Entidades y Organismos del Distrito Capital.</t>
  </si>
  <si>
    <t>Difusion de la informacion interna y externa.</t>
  </si>
  <si>
    <t>Por el cual modifica el artículo primero del Decreto Distrital 054 de 2008, por el cual se reglamenta la elaboración de impresos y publicaciones de las entidades y organismos de la Administración Distrital.</t>
  </si>
  <si>
    <t>Por el cual se reglamenta la elaboración de impresos y publicaciones de las entidades y organismos de la Administración Distrital.</t>
  </si>
  <si>
    <t xml:space="preserve">Modificado por el Decreto Distrital 084 de 2008. Todas las entidades, organismos y órganos de control del Distrito Capital, deberán realizar sus trabajos de diagramación, diseños, impresiones y publicaciones oficiales a través de la Subdirección de Imprenta Distrital. </t>
  </si>
  <si>
    <t>Estrategia de gobierno electrónico en el Distrito</t>
  </si>
  <si>
    <t>Por el cual se establece la Estrategia de Gobierno Electrónico de los organismos y de las entidades de Bogotá, Distrito Capital y se dictan otras disposiciones.</t>
  </si>
  <si>
    <t>Mensajes de texto</t>
  </si>
  <si>
    <t>Por medio de la cual se define y reglamenta el acceso y uso de los mensajes de datos, del comercio electrónico y de las firmas digitales, se establecen las entidades de certificación y se dictan otras disposiciones.</t>
  </si>
  <si>
    <t>NOTAS DE VIGENCIA:
- Modificada por el Decreto 19 de 2012, publicado en el Diario Oficial No. 48.308 de 10 de enero de 2012, 'Por el cual se dictan normas para suprimir o reformar regulaciones, procedimientos y trámites innecesarios existentes en la Administración Pública'</t>
  </si>
  <si>
    <t>Ingrid Neira Parra</t>
  </si>
  <si>
    <t>Profesional de apoyo comunicaciones internas</t>
  </si>
  <si>
    <t>Transparencia, Acceso a la Información Pública y Lucha Contra la Corrupción
Integridad
Gestión del Conocimiento y la Innovación
Control Interno</t>
  </si>
  <si>
    <t>Lineamientos para atender la emergencia sanitaria</t>
  </si>
  <si>
    <t>Plan de Contingencia</t>
  </si>
  <si>
    <t>Auxilio de transporte</t>
  </si>
  <si>
    <t>Por el cual se fija el auxilio de transporte</t>
  </si>
  <si>
    <t>Liquidación de nómina</t>
  </si>
  <si>
    <t>Tabla de enfermedades profesionales</t>
  </si>
  <si>
    <t>Ministerio de Salud y Proteccion Social</t>
  </si>
  <si>
    <t>Por el cual se incorpora una enfermedad directa a la tabla de enfermedades laborales y se dictan otras disposiciones</t>
  </si>
  <si>
    <t>Guia de enfermedad laboral</t>
  </si>
  <si>
    <t>Protocolos de bio seguridad</t>
  </si>
  <si>
    <t>Ministerio de salud y proteccion social</t>
  </si>
  <si>
    <t>Mientras se surte la mitigación de la pandemia</t>
  </si>
  <si>
    <t>Incremento Salarial</t>
  </si>
  <si>
    <t>Fundacion Gilberto Alzate Avendaño</t>
  </si>
  <si>
    <t>Por la cual se declara la emergencia sanitaria por causa del coronavirus COVID-19 y se adoptan medidas para hacer frente al virus</t>
  </si>
  <si>
    <t>Talento Humano</t>
  </si>
  <si>
    <t>Remuneración de empleos</t>
  </si>
  <si>
    <t>304</t>
  </si>
  <si>
    <t>Por la cual se fjan las remuneraciones de los empleos que sean desempeñados por empleados públicos de la rama ejecutiva, corporaciones autonomas regionales y de desarrollo sostenible</t>
  </si>
  <si>
    <t>Alcaldia Mayor de Bogotá</t>
  </si>
  <si>
    <t xml:space="preserve">Plantas de Personal  y gastos </t>
  </si>
  <si>
    <t>Por el cual se expiden lineamientos generales sobre austeridad y transparencia del gasto público en las entidades y organismos del orden distrital y se dictan otras disposiciones.</t>
  </si>
  <si>
    <t>Talento Humano- Liquidación de nómina -</t>
  </si>
  <si>
    <t>Comité de Teletrabajo</t>
  </si>
  <si>
    <t>Por la cual se implementa la modalidad de teletrabajo en la Fundación Gilberto Alzate Avendaño</t>
  </si>
  <si>
    <t>Hasta que se cumpla el periodo para la nueva elección</t>
  </si>
  <si>
    <t>Carrera Administrativa</t>
  </si>
  <si>
    <t xml:space="preserve">Por el cual se modifican la Ley 909 de 2004, el Decreto Ley 1567 de 1998 y se dictan otras disposiciones
</t>
  </si>
  <si>
    <t>Procedimiento de vinculación</t>
  </si>
  <si>
    <t>Comité de Convivencia Laboral</t>
  </si>
  <si>
    <t>Resolución de conformación del Comité de Convivencia Laboral</t>
  </si>
  <si>
    <t>Salario mínimo</t>
  </si>
  <si>
    <t>Por el cual se fija el salario mínimo mensual legal</t>
  </si>
  <si>
    <t>Sistema Tipo de Evaluación del Desempeño Laboral</t>
  </si>
  <si>
    <t>Comisión Nacional del Servicio Civil -CNSC</t>
  </si>
  <si>
    <t>Por el cual se establece el Sistema Tipo de Evaluación del Desempeño Laboral de los Empleados Públicos de Carrera Administrativa y en Período de Prueba.</t>
  </si>
  <si>
    <t xml:space="preserve"> Planes de Acción</t>
  </si>
  <si>
    <t>"Por el cual se fijan directrices para la integración de los planes institucionales y estratégicos al Plan de Acción por parte de las entidades del Estado"</t>
  </si>
  <si>
    <t xml:space="preserve"> Adopción del Código de integridad de servidores públicos</t>
  </si>
  <si>
    <t xml:space="preserve">Decreto Código de Integridad: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</si>
  <si>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Manual de funciones</t>
  </si>
  <si>
    <t>Por la cual modifica el manual de funciones de la Fundacion Gilberto Alzate Avendaño</t>
  </si>
  <si>
    <t>Estrcutural organizacional</t>
  </si>
  <si>
    <t xml:space="preserve">Concejo de Bogotá </t>
  </si>
  <si>
    <t>Planta de Personal</t>
  </si>
  <si>
    <t xml:space="preserve">Por el cual se modifica la planta de personal de
la Fundación Gilberto Álzate Avendaño”
</t>
  </si>
  <si>
    <t>Actualización del Plan de Capacitación</t>
  </si>
  <si>
    <t xml:space="preserve">“Por la cual se actualiza el Plan Nacional de Formación y Capacitación”. </t>
  </si>
  <si>
    <t>Capacitacion</t>
  </si>
  <si>
    <t>Norma en materia de empleo</t>
  </si>
  <si>
    <t>Decreto Ley</t>
  </si>
  <si>
    <t>“Por el cual se dictan normas en materia de empleo público con el fin de facilitar y asegurar la implementación y desarrollo normativo del Acuerdo Final para la Terminación del conflicto y la Construcción de una Paz estable y duradera”.</t>
  </si>
  <si>
    <t>Nota: Declarado inexequible parcialmente (las expresiones “ y deroga toda las disposiciones que le sean contrarias ” ) Sentencia de la Corte Constitucional C-527 de 2017.</t>
  </si>
  <si>
    <t>Situaciones Administrativas</t>
  </si>
  <si>
    <t>Por el cual se modifica y adiciona el Decreto 1083 de 2015, Reglamentario  Único del Sector de la Función Pública</t>
  </si>
  <si>
    <t>Sitaciones Administrativas</t>
  </si>
  <si>
    <t>Creación del programa Estado Joven</t>
  </si>
  <si>
    <t>Ministerio del Trabajo</t>
  </si>
  <si>
    <t>Por la cual se modifica la Resolución 4566 de 2016, que creó el programa “Estado Joven” de incentivos para las prácticas laborales y judicatura en el sector público, se trasladan y adicionan recursos para su financiación y se dictan otras disposiciones</t>
  </si>
  <si>
    <t>“Por la cual se modifican parcialmente las resoluciones 4566 de 2016 y 1530 de 2017, sobre el financiamiento del programa “Estado joven” prácticas laborales en el sector público y se dictan otras disposiciones”.</t>
  </si>
  <si>
    <t>Estandares mínimos de SG- SST</t>
  </si>
  <si>
    <t>Por la cual se definen los Estándares Mínimos del Sistema de Gestión de Seguridad y Salud en el Trabajo (SG-SST) para empleadores y contratantes.</t>
  </si>
  <si>
    <t>Manual de Seguridad y Salud en el Trabajo</t>
  </si>
  <si>
    <t>Licencia de maternidad y paternidad</t>
  </si>
  <si>
    <t xml:space="preserve"> Liquidación de nómina y situaciones administrativas</t>
  </si>
  <si>
    <t xml:space="preserve"> Promoción de transportes alternativos</t>
  </si>
  <si>
    <t xml:space="preserve">1811
</t>
  </si>
  <si>
    <t xml:space="preserve"> Por la cual se otorgan incentivos para promover el uso de la bicicleta en el territorio nacional y se modifica el código Nacional de Tránsito</t>
  </si>
  <si>
    <t>Reglamentación programa Estado Joven</t>
  </si>
  <si>
    <t>"Por la cual se promueve el empleo y el emprendimiento juvenil, se generan medidas para superar las barreras de acceso al mercado de trabajo.</t>
  </si>
  <si>
    <t>Reporte de accidentes graves y mortales</t>
  </si>
  <si>
    <t>Por el cual se modifica el articulo 3 de la resolución 156 de 2005</t>
  </si>
  <si>
    <t>Procedimiento de Accidentes de trabajo</t>
  </si>
  <si>
    <t>Único Reglamentario del Sector Trabajo</t>
  </si>
  <si>
    <t>Por medio del cual se expide el Decreto Único Reglamentario del Sector Trabajo</t>
  </si>
  <si>
    <t>Decreto Único Reglamentario del Sector de Función Pública.</t>
  </si>
  <si>
    <t>Por medio del cual se expide el Decreto Único Reglamentario del Sector de Función Pública</t>
  </si>
  <si>
    <t>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art. 2.2.6.8.1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t>
  </si>
  <si>
    <t>Multas por infracción a las Normas de Seguridad y Salud en el Trabajo y Riesgos Laborales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</si>
  <si>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</si>
  <si>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Compilado en el Decreto 1072 de 2015</t>
  </si>
  <si>
    <t>Manual de seguridad y salud en el trabajo</t>
  </si>
  <si>
    <t>Por el cual se expide la Tabla de Enfermedades Laborales.</t>
  </si>
  <si>
    <t>Modificado por Decreto 676 de 2020</t>
  </si>
  <si>
    <t>Implementación del SG - SST</t>
  </si>
  <si>
    <t>Por el cual se dictan disposiciones para la implementación del Sistema de Gestión
de la Seguridad y Salud en el Trabajo (SG-SST).</t>
  </si>
  <si>
    <t>Complilado en el Decreto 1072 de 2015</t>
  </si>
  <si>
    <t>Manual de seguridad y salud en el y trabajo</t>
  </si>
  <si>
    <t xml:space="preserve">Planta de personal </t>
  </si>
  <si>
    <t>Modificado por el Acuerdo 004 de 2017 "Por medio del cual modifica la estructura organizacional de la Entidad"</t>
  </si>
  <si>
    <t xml:space="preserve">Gestión de Riesgos  </t>
  </si>
  <si>
    <t>Por el cual se reglamenta el Acuerdo 546 de 2013, se organizan las instancias de coordinación y orientación del Sistema Distrital de Gestión de Riesgos y Cambio Climático SDGR-CC y se definen lineamientos para su funcionamiento</t>
  </si>
  <si>
    <t>Procedimeinto de identificación de los Peligros y la valoración de los riesgos</t>
  </si>
  <si>
    <t>Incapacidades</t>
  </si>
  <si>
    <t>Por el cual se modifica el parágrafo 1° del artículo 40 del Decreto 1406 de 1999</t>
  </si>
  <si>
    <t>Flexibilización de la jornada laboral.</t>
  </si>
  <si>
    <t xml:space="preserve">Circular externa de la Funcion Publica </t>
  </si>
  <si>
    <t xml:space="preserve">100-008 </t>
  </si>
  <si>
    <t xml:space="preserve"> Horarios flexibles para servidores públicos con hijos menores de edad o con algún tipo de discapacidad</t>
  </si>
  <si>
    <t>Quinquenio</t>
  </si>
  <si>
    <t>Licencia de luto</t>
  </si>
  <si>
    <t>Por medio de la cual se establece la Licencia de Luto para los servidores públicos</t>
  </si>
  <si>
    <t>Reglameta a los trabajadores independientes y afiliados voluntarios al Sistema General de Riesgos Profesionales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</si>
  <si>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</si>
  <si>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Liquidación seguridad social</t>
  </si>
  <si>
    <t>Contratación</t>
  </si>
  <si>
    <t>Seguridad en Trabajo Seguro en Alturas</t>
  </si>
  <si>
    <t xml:space="preserve">Por el cual se establecen instrucciones y determinaciones para trabajos en alturas, estableciendo obligaciones del empleador, obligaciones del las Administradoras de Riegos Profesionales y otras. </t>
  </si>
  <si>
    <t>Guia trabajo seguro en alturas</t>
  </si>
  <si>
    <t xml:space="preserve">Ampliación de los plazos de Conformación y funcionamiento de comté de convivencia laboral </t>
  </si>
  <si>
    <t>Por la cual se modifica parcialmente la Resolución 652 de 2012.</t>
  </si>
  <si>
    <t>Resolucion de conformación del Comité de Convivencia Laboral</t>
  </si>
  <si>
    <t>Sistema de riesgo laborales</t>
  </si>
  <si>
    <t xml:space="preserve">Por la cual se modifica el Sistema de Riesgos Laborales y se dictan otras disposiciones en materia de salud ocupacional.  
</t>
  </si>
  <si>
    <t xml:space="preserve">Matriz de riesgos e identificación de peligros </t>
  </si>
  <si>
    <t>ICONTEC</t>
  </si>
  <si>
    <t>Norma Técnica Colombiana</t>
  </si>
  <si>
    <t>NTC GTC 45</t>
  </si>
  <si>
    <t>Guía para la identificación de los Peligros y la valoración de los riesgos en seguridad y salud ocupacional</t>
  </si>
  <si>
    <t xml:space="preserve">Conformación y funcionamiento de comté de convivencia laboral </t>
  </si>
  <si>
    <t>Por la cual se establece la conformación y funcionamiento del Comité de convivencia laboral en entidades públicas y empresas privadas y se dictan otras disposiciones.</t>
  </si>
  <si>
    <t>Se complementa con la Resolución del Min. Trabajo 652 de 2012,  art 3, 4,9 y 14 modificados por la resolución 1356 de  2012</t>
  </si>
  <si>
    <t>Politica de gestion el riesgo</t>
  </si>
  <si>
    <t>Por la cual se adopta la política nacional de gestión del riesgo de desastres y se establece el Sistema Nacional de Gestión del Riesgo de Desastres y se dictan otras disposiciones</t>
  </si>
  <si>
    <t>Plan de emergencias</t>
  </si>
  <si>
    <t>Afiliación al Sistema General de Salud.</t>
  </si>
  <si>
    <t>Por el cual se adopta un mecanismo transitorio para garantizarla afiliación al Régimen Contributivo del Sistema General de Seguridad Social en Salud.</t>
  </si>
  <si>
    <t>Contratacion de evaluaciones medicas ocupacionales</t>
  </si>
  <si>
    <t>Por la cual se modifican los artículos 11 y 17 de la Resolución 2346 de 2007 y se dictan otras disposiciones</t>
  </si>
  <si>
    <t>Manual de seguridad y salud en el trabajo, Informe de condiciones de salud</t>
  </si>
  <si>
    <t xml:space="preserve"> contraprestación directa y retributivan servidor publico </t>
  </si>
  <si>
    <t>Por el cual se modifica el Acuerdo 276 de 2007-. El Reconocimiento por Permanencia es una contraprestación directa y retributiva</t>
  </si>
  <si>
    <t>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</si>
  <si>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</si>
  <si>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Manual de Seguridad  y Salud en el trabajo, informe de  aplicación de bateria de riesgo piscosocial</t>
  </si>
  <si>
    <t>Regulación de Teletrabajo</t>
  </si>
  <si>
    <t>Por la cual se establecen normas para promover y regular el Teletrabajo y se dictan otras disposiciones</t>
  </si>
  <si>
    <t>Consumo de cigarrillo o de tabaco.</t>
  </si>
  <si>
    <t>Por la cual se adoptan medidas en relación con el consumo de cigarrillo o de tabaco.</t>
  </si>
  <si>
    <t>Politica de la prevención de alcohol,tabaco y sustancias psicoactivas</t>
  </si>
  <si>
    <t>Planilla Integrada de Liquidación de Aportes</t>
  </si>
  <si>
    <t>por medio del cual se establecen las fechas de obligatoriedad del uso de la Planilla Integrada de Liquidación de Aportes para pequeños aportantes e independientes.</t>
  </si>
  <si>
    <t xml:space="preserve">Planilla de autoliquidación </t>
  </si>
  <si>
    <t>Evaluaciones médicas ocupacionales y el manejo de la hsitorias clinicas ocupacionales</t>
  </si>
  <si>
    <t xml:space="preserve">Por la cual se regula la práctica de evaluaciones médicas ocupacionales y el manejo y contenido de las historias clínicas ocupacionales
</t>
  </si>
  <si>
    <t>Complemento Resolución del Min. Salud 1995 de 1999, Artículos 11 y 17: modificados por Res. 1918/2009</t>
  </si>
  <si>
    <t>Manual de seguridad y salud en el trabajo e Informes de condiciones de salud</t>
  </si>
  <si>
    <t>Investigación de incidentes y accidentes de trabajo</t>
  </si>
  <si>
    <t>Por la cual se reglamenta la investigación de incidentes y accidentes de trabajo.</t>
  </si>
  <si>
    <t xml:space="preserve"> Procedimiento de investigación de accidentes</t>
  </si>
  <si>
    <t xml:space="preserve">Reconocimiento por permanencia </t>
  </si>
  <si>
    <t>Por el cual se crea un reconocimiento por permanencia en el servicio público para empleados públicos del Distrito Capital</t>
  </si>
  <si>
    <t>Modificado por el art. 1, Acuerdo Distrital 336 de 2008
Modificado por el Acuerdo 528 de 2013 , modificó la base de cálculo al 18%</t>
  </si>
  <si>
    <t>Aspecto archivisto de las historias clínicas</t>
  </si>
  <si>
    <t xml:space="preserve">Por la cual se deroga la Resolución 001715 de 2005
</t>
  </si>
  <si>
    <t>Manual de seguridad y salud en el trabajo, informes de condiciones de salud y bateria de riesgo psicosocial</t>
  </si>
  <si>
    <t>Educación para el Trabajo</t>
  </si>
  <si>
    <t>“Por la cual se dictan normas para el apoyo y el fortalecimiento de la educación para el Trabajo y el Desarrollo Humano establecida como educación no formal en la ley general de educación”.</t>
  </si>
  <si>
    <t>Capacitación</t>
  </si>
  <si>
    <t>Por medio del cual se establecen las fechas de obligatoriedad del uso de la Planilla Integrada de Liquidación de Aportes y se modifica parcialmente el Decreto 1465 de 2005</t>
  </si>
  <si>
    <t>Derogado parcialmente por el Decreto Nacional 728 de 2008</t>
  </si>
  <si>
    <t>Acoso laboral</t>
  </si>
  <si>
    <t>Por medio de la cual se adoptan medidas para prevenir, corregir, y sancionar el acoso laboral y otros hostigamientos en el marco de las relaciones de trabajo.</t>
  </si>
  <si>
    <t>Lo complementa el Decreto Distrital 044 de 2015</t>
  </si>
  <si>
    <t>Evaluación de desempeño</t>
  </si>
  <si>
    <t xml:space="preserve">2539
</t>
  </si>
  <si>
    <t>Por el cual se establecen las competencias laborales generales para los empleos públicos de los distintos niveles jerárquicos de las entidades.</t>
  </si>
  <si>
    <t>Racionalización de trámites y procedimientos administrativos</t>
  </si>
  <si>
    <t>“Por la cual se dictan disposiciones sobre racionalización de trámites y procedimientos administrativos de los organismos y entidades del Estado y de los particulares que ejercen funciones públicas o prestan servicios públicos.”</t>
  </si>
  <si>
    <t>ARTÍCULO  4º.(Modificado por el Decreto 19 de 2012, Art. 26), ARTÍCULO  16 (Modificado por el Art. 7 del Decreto 2106 de 2019), ARTÍCULO  24 (Modificado por el Decreto 19 de 2012, Art. 36), ARTÍCULO  27, (Reglamentado por Decreto 1879 de 2008).</t>
  </si>
  <si>
    <t>Recoleccion de información sst</t>
  </si>
  <si>
    <t>Por la cual se establecen las variables y mecanismos para recolección de información del Subsistema de Información en Salud Ocupacional y Riesgos Profesionales y se dictan otras disposiciones</t>
  </si>
  <si>
    <t>La complementa la Resolución del Ministerio de Trabajo 1016 de 1989</t>
  </si>
  <si>
    <t xml:space="preserve"> Manual de seguridad y salud en el trabajo</t>
  </si>
  <si>
    <t>Formatos de informe de accidente de trabajo y de enfermedad profesional</t>
  </si>
  <si>
    <t xml:space="preserve">Por la cual se adoptan los formatos de informe de accidente de trabajo y de enfermedad profesional y se dictan otras disposiciones” </t>
  </si>
  <si>
    <t>Formato de investigación de incidente y accidente de trabajo</t>
  </si>
  <si>
    <t>007</t>
  </si>
  <si>
    <t>Empleo público, la carrera administrativa, gerencia pública</t>
  </si>
  <si>
    <t>“Por la cual se expiden normas que regulan el empleo público, la carrera administrativa, gerencia pública y se dictan otras disposiciones.”</t>
  </si>
  <si>
    <t>Contiene modificaciones y derogaciones, ARTÍCULO 29(Modificado por el Art. 2 de la Ley 1960 de 2019), ARTÍCULO 31 (Reglamentado por Decreto 4500 de 2005.), (Modificado parcialmente por Art. 14, Ley 1033 de 2006.) (Modificado por el Art. 6 de la Ley 1960 de 2019)(Derogado por el art. 14, Ley 1033 de 2006.) ARTÍCULO 41 (Reglamentado por el Decreto Nacional 3543 de 2004),  ARTÍCULO 46  (Modificado por el art. 228, Decreto Nacional 019 de 2012.), ARTÍCULO 55 (Modificado por el art. 228, Decreto Nacional 019 de 2012.).</t>
  </si>
  <si>
    <t>Procedimiento de vinculación y desvinculación</t>
  </si>
  <si>
    <t>Afiliación y el pago de aportes en el Sistema General de Seguridad Social en Salud</t>
  </si>
  <si>
    <t>Por el cual se adoptan medidas para promover y controlar la afiliación y el pago de aportes en el Sistema General de Seguridad Social en Salud</t>
  </si>
  <si>
    <t xml:space="preserve">Ver el art. 1, Ley 828 de 2003, Ver el Concepto del Consejo de Estado 1832 de 2007, respecto a que no se debe aplicar el IBC de contratistas en contratos de prestación de servicios                                                                                                                                                                                                                                                                                                                                     Artículo 7°. Modificado art. 1 Decreto Nacional 2400 de 2002, Artículo  10. Modificado art. 2 Decreto Nacional 2400 de 2002, Artículo  14. Régimen de excepción. Modificado por el art. 1, Decreto Nacional 057 de 2015, Artículo 15.  Derogado por el art. 15, Decreto Nacional 3615 de 2005. Modificado art. 3 Decreto Nacional 2400 de 2002 , Artículo  17. Requisitos para autorización de afiliación colectiva.  Derogado por el art. 15, Decreto Nacional 3615 de 2005., Artículo 18. Modificado art. 4 Decreto Nacional 2400 de 2002, Artículo 21. Cancelación de la autorización para actuar como entidad agrupadora.  Derogado por el art. 15, Decreto Nacional 3615 de 2005, Artículo  22. Modificado art. 5 Decreto Nacional 2400 de 2002, Artículo 35. Modificado art. 6 Decreto Nacional 2400 de 2002, </t>
  </si>
  <si>
    <t>Planilla de autoliquidación y fómularios de afiliación</t>
  </si>
  <si>
    <t>Custodia de Historia Clinica</t>
  </si>
  <si>
    <t>Por la cual se establecen normas para el manejo de la Historia Clínica</t>
  </si>
  <si>
    <t>Modifica el art 13 y 15 en la Resolución 1715 de 1999.</t>
  </si>
  <si>
    <t>Manual de seguridad y salud en el trabajo, informes de condiciones de salud y bateria de riesgo</t>
  </si>
  <si>
    <t>Mecanismos de integración social de la personas con limitación</t>
  </si>
  <si>
    <t>Reglamentada por el Decreto Nacional 734 de 2012, Reglamentada parcialmente por el Decreto Nacional 1538 de 2005,  Adicionada por la Ley 1287 de 2009</t>
  </si>
  <si>
    <t>Reglamenta parcialmente el Sistema General de Riesgos Profesionales</t>
  </si>
  <si>
    <t xml:space="preserve">
Por el cual se reglamenta parcialmente la Ley 100 de 1993 y el Decreto Ley 1295 de 1994.</t>
  </si>
  <si>
    <t>Cesantias</t>
  </si>
  <si>
    <t>Por medio de la cual se fijan términos para el pago oportuno de cesantías para los servidores públicos, se establecen sanciones y se dictan otras disposiciones..</t>
  </si>
  <si>
    <t>Adicionada y Modificada por la Ley 1071 de 2006</t>
  </si>
  <si>
    <t>Tramitología de las personas cuando les ocurra un accidente de trabajo, como reembolsos, auxilio funerario, etc.</t>
  </si>
  <si>
    <t>Ministerio de Trabajo y Seguridad Social</t>
  </si>
  <si>
    <t>Por el cual se reglamenta parcialmente el decreto 1295 de 1994. Reglamenta la respectiva tramitología de las personas cuando les ocurra un accidente de trabajo, como reembolsos, auxilio funerario, etc.</t>
  </si>
  <si>
    <t>Procedimiento de accidentes de trabajo, guia de enfermedad laboral.</t>
  </si>
  <si>
    <t>Organización del sistema de riesgos profesionales</t>
  </si>
  <si>
    <t>Por medio del cual se determina la organización y administración del Sistema General de Riesgos Profesionales.</t>
  </si>
  <si>
    <t>Reglamentado por el Decreto Nacional 1771 de 1994 , Reglamentado por el Decreto Nacional 1530 de 1996</t>
  </si>
  <si>
    <t>Sistema de seguridad social integral </t>
  </si>
  <si>
    <t xml:space="preserve">100
</t>
  </si>
  <si>
    <t>Por la cual se crea el sistema de seguridad social integral y se dictan otras disposiciones</t>
  </si>
  <si>
    <t>Régimen especial para el Distrito Capital de Santafé de Bogotá</t>
  </si>
  <si>
    <t xml:space="preserve">  1421
</t>
  </si>
  <si>
    <t>Farmacodependencia, alcoholismo y tabaquismo en los SST</t>
  </si>
  <si>
    <t>Por la cual se reglamentan actividades en materia de Salud Ocupacional.</t>
  </si>
  <si>
    <t>Politica de la prevención de alcohol, tabaco y sustancias psicoactivas</t>
  </si>
  <si>
    <t xml:space="preserve">Derecho al trabajo </t>
  </si>
  <si>
    <t>Constitución Politica de Colombia</t>
  </si>
  <si>
    <t>Constitución</t>
  </si>
  <si>
    <t>Art 54</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</si>
  <si>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</si>
  <si>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Exposición al ruido.</t>
  </si>
  <si>
    <t xml:space="preserve">1792
</t>
  </si>
  <si>
    <t>Por la cual se adoptan valores límites permisibles para la exposición ocupacional al ruido</t>
  </si>
  <si>
    <t>Higiene y seguridad</t>
  </si>
  <si>
    <t>NTC 1461</t>
  </si>
  <si>
    <t xml:space="preserve"> Higiene y seguridad. Colores y señales de seguridad</t>
  </si>
  <si>
    <t>Manual de seguridad y salud en el trabajo, Plan de emergencias</t>
  </si>
  <si>
    <t>Directrices para la conformación del COPASST en la entidad.</t>
  </si>
  <si>
    <t>Ministerio de Salud y Protección Social, Ministerio del Trabajo</t>
  </si>
  <si>
    <t>Por la cual se reglamenta la organización y funcionamiento de los Comités Paritarios de Seguridad y Salud en el Trabajo1 en los lugares de trabajo.</t>
  </si>
  <si>
    <t>Resolución de conformación COPASST</t>
  </si>
  <si>
    <t>Organización, funcionamiento y forma de los Programas de Salud Ocupacional</t>
  </si>
  <si>
    <t>Por la cual se reglamenta la organización, funcionamiento y forma de los Programas de Salud Ocupacional que deben desarrollar los patronos o empleadores en el país.</t>
  </si>
  <si>
    <t>ARTICULO 10 items 12 se complementa con la Resolución del Min. Protección 2646 de 2008, Artículo  14 se apoya en el art. 9, Ley 1010 de 2006 y Decreto Distrital 515 de 2006</t>
  </si>
  <si>
    <t xml:space="preserve">Manual de Seguridad y Salud en el trabajo, Plan Anual de Seguridad y Salud en el Trabajo </t>
  </si>
  <si>
    <t>Funcionamiento del COPASO</t>
  </si>
  <si>
    <t>Por lo cual se determina las bases de organización y administración gubernamental y, privada de la Salud Ocupacional</t>
  </si>
  <si>
    <t xml:space="preserve"> COPASST (Comité Paritario de Seguridad y Salud en el Trabajo)</t>
  </si>
  <si>
    <t xml:space="preserve">Vivienda, Higiene y seguridad  en áreas de trabajo </t>
  </si>
  <si>
    <t xml:space="preserve">Por la cual se establecen algunas disposiciones sobre vivienda, higiene y seguridad en los establecimientos de trabajo. </t>
  </si>
  <si>
    <t>Manual de Seguridad y Salud en el Trabajo, Plan de Emergencias</t>
  </si>
  <si>
    <t>Prestaciones Sociales</t>
  </si>
  <si>
    <t>“Por el cual se fijan las reglas generales para la aplicación de las normas sobre prestaciones sociales de los empleados públicos y trabajadores oficiales del sector nacional.”</t>
  </si>
  <si>
    <t xml:space="preserve">ARTÍCULO  21 (Derogado por el Artículo 2 de la Ley 995 de 2005.), ARTÍCULO  27 Nota: (Declarado INEXEQUIBLE, mediante Sentencia C-105 de 1997 de la Corte Constitucional), ARTÍCULO  42. INEXEQUIBLE. De la retención del auxilio de cesantía, </t>
  </si>
  <si>
    <t>Seguridad social entre el sector público y el privado</t>
  </si>
  <si>
    <t>Por el cual se prevé la integración de la seguridad social entre el sector público y el privado y se regula el régimen prestacional de los empleados públicos y trabajadores oficiales</t>
  </si>
  <si>
    <t xml:space="preserve">ARTÍCULO  22 (Derogado por el Artículo 98 del Decreto 1295 de 1994), ARTÍCULO  23PARÁGRAFO . La pensión de invalidez excluye la indemnización (Derogado por el Artículo 98 del Decreto 1295 de 1994)., ARTÍCULO  25 (Derogado por el Artículo 98 del Decreto 1295 de 1994), ARTÍCULO  27 PARÁGRAFO  3 (Derogado por el artículo 25 Ley 33 de 1985)., ARTÍCULO  29 (Derogado por el artículo 25 Ley 33 de 1985)., ARTÍCULO  34 (Derogado por el Artículo 98 del Decreto 1295 de 1994), ARTÍCULO  35.(Derogado por el Artículo 98 del Decreto 1295 de 1994), ARTÍCULO  36 (Modificado por el Decreto 434 de 1971, art. 19), ARTÍCULO  38 (Derogado por el Artículo 98 del Decreto 1295 de 1994), ARTÍCULO  39 (Modificado por el Decreto 434 de 1971, art. 20), </t>
  </si>
  <si>
    <t xml:space="preserve">Administración  del personal </t>
  </si>
  <si>
    <t>Por el cual se modifican las normas que regulan la administración del personal civil y se dictan otras disposiciones</t>
  </si>
  <si>
    <t>Modificado por el Decreto 3074 de 1968 y otras normas sobre administración del personal civil.</t>
  </si>
  <si>
    <t xml:space="preserve"> Procedimiento de vinculación y desvinculación</t>
  </si>
  <si>
    <t>Seguimiento y Evaluación del Desempeño Institucional
Control interno</t>
  </si>
  <si>
    <t>Articulación del Control Interno con las funciones de la Contraloría General de la República</t>
  </si>
  <si>
    <t>NACIONAL</t>
  </si>
  <si>
    <t>PRESIDENCIA DE LA REPÚBLICA</t>
  </si>
  <si>
    <t>DECRETO</t>
  </si>
  <si>
    <t xml:space="preserve">403 </t>
  </si>
  <si>
    <t>Por el cual se dictan normas para la correcta implementación del Acto Legislativo 04 de 2019 y el fortalecimiento del control fiscal</t>
  </si>
  <si>
    <t xml:space="preserve">Formulación, ejecución y seguimiento del plan anual de auditoría por vigencia. </t>
  </si>
  <si>
    <t>Adopta en el Distrito Capital el Sistema de Gestión de que trata el artículo 2.2.22.1.1 del Título 22 de la Parte 2 del Libro 2 del Decreto Nacional 1083 de 2015.</t>
  </si>
  <si>
    <t>DISTRITAL</t>
  </si>
  <si>
    <t>ALCALDÍA MAYOR DE BOGOTÁ</t>
  </si>
  <si>
    <t xml:space="preserve">807 </t>
  </si>
  <si>
    <t>Por medio del cual se reglamenta el Sistema de Gestión en e/Distrito Capital y se dictan otras disposiciones"</t>
  </si>
  <si>
    <t>Informe del estado del sistema de Control Interno</t>
  </si>
  <si>
    <t xml:space="preserve">2106 </t>
  </si>
  <si>
    <t>Por el cual se dictan normas para simplificar, suprimir y reformar trámites, procesos y procedimientos innecesarios existentes en la administración pública.</t>
  </si>
  <si>
    <t>Artículo 156. REPORTES DEL RESPONSABLE DE CONTROL INTERNO. El artículo 14 de la Ley 87 de 1993, modificado por los artículos 9o de la Ley 1474 de 2011 y 231 del Decreto 019 de 2012.</t>
  </si>
  <si>
    <t>Modifica el Decreto 1083 de 2015 en lo relacionado con el Sistema de Control Interno y se crea la Red Anticorrupción</t>
  </si>
  <si>
    <t xml:space="preserve">338 </t>
  </si>
  <si>
    <t>Por el cual se modifica el Decreto 1083 de 2015, Único Reglamentario del Sector de Función Pública, en lo relacionado con el Sistema de Control Interno y se crea la Red Anticorrupción.</t>
  </si>
  <si>
    <t>Por el cual se corrige un yerro en el Decreto 338 de 2019 "Por el cual se modifica el Decreto 1083 de 2015, Único Reglamentario del Sector de Función Pública, en lo relacionado con el Sistema de Control Interno y se crea la Red Anticorrupción” ARTÍCULO  1º. Corríjase el yerro contenido en el Artículo 2, capítulo 7, artículo 2.2.21.7.3 "Asistencia a comités" del Decreto 338 de 2019, el cual quedará así:
"ARTÍCULO 2.2.21.7.4. Asistencia a comités.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</si>
  <si>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Crea el Comité Distrital de Auditoría</t>
  </si>
  <si>
    <t xml:space="preserve">625 </t>
  </si>
  <si>
    <t>Por medio del cual se conforma el Comité Distrital de Auditoría y se dictan otras disposiciones</t>
  </si>
  <si>
    <t>Parámetros para la elaboración, modificación, seguimiento, reporte y evaluación del plan de mejoramiento que suscriban los sujetos de vigilancia y control fiscal de la Contraloría de Bogotá, D.C</t>
  </si>
  <si>
    <t>CONTRALORÍA DE BOGOTÁ</t>
  </si>
  <si>
    <t>RESOLUCIÓN</t>
  </si>
  <si>
    <t>Por la cual se reglamenta el trámite del Plan de Mejoramiento que presentan los sujetos de vigilancia y control fiscal a la Contraloría de Bogotá, D.C., se adopta el procedimiento interno y se dictan otras disposiciones</t>
  </si>
  <si>
    <t>Se actualizael Modelo Integrado de Planeación y Gestión del que trata el Título 22 de la Parte 2 del Libro 2 del Decreto 1083 de 2015.</t>
  </si>
  <si>
    <t xml:space="preserve">Relación estratégica y administrativa del jefe de
control interno, auditoría interna o quien haga sus veces </t>
  </si>
  <si>
    <t xml:space="preserve">648 </t>
  </si>
  <si>
    <t> Por el cual se modifica y adiciona el Decreto 1083 de 2015, Reglamentario Único del Sector de la Función Pública</t>
  </si>
  <si>
    <t>Establece medidas para el fortalecimiento del Sistema de Control Interno</t>
  </si>
  <si>
    <t>Consejo Asesor del Gobierno Nacional en materia de control interno de las entidades del orden nacional y territorial</t>
  </si>
  <si>
    <t>CIRCULAR</t>
  </si>
  <si>
    <t xml:space="preserve">01 </t>
  </si>
  <si>
    <t>Fortalecimiento del Sistema de Control Interno frente a su función preventiva</t>
  </si>
  <si>
    <t>Integra en un solo Sistema de Gestión, los Sistemas de Gestión de la Calidad de que trata la Ley 872 de 2003 y de Desarrollo Administrativo de que trata la Ley 489 de 1998. Articula el Sistema de Gestión con los Sistemas Nacional e Institucional de Control Interno.</t>
  </si>
  <si>
    <t>CONGRESO DE LA REPÚBLICA</t>
  </si>
  <si>
    <t>LEY</t>
  </si>
  <si>
    <t xml:space="preserve">1753 </t>
  </si>
  <si>
    <t>Por la cual se expide el Plan Nacional de Desarrollo 2014-2018 “Todos por un nuevo país”.</t>
  </si>
  <si>
    <t>Decreto Único Reglamentario del Sector Función Pública</t>
  </si>
  <si>
    <t xml:space="preserve">1083 </t>
  </si>
  <si>
    <t>Por medio del cual se expide el Decreto Único Reglamentario del Sector de Función Pública.</t>
  </si>
  <si>
    <t xml:space="preserve">Artículos 2.2.1.1.3  (Derogado Decreto 648 de 2017, art 19)                                                  Articulo 2.2.21.1.4  (Derogado Decreto 1499 de 2017, Art 5) .                                                       Artículo 2.2.21.2.2 (Segundo inciso del literal c, Derogado Decreto 1499 de 2017, Art 5) Literal c del artículo 5 del Decreto 2145 de 1999 Modificado por el art. 2 del Decreto 2539 de 2000 en concordancia con el art. 1 Decreto 153 de 2007 y los arts. 1 y 2 del Decreto 1027 de 2007).                                                                       Articulo  2.2.21.2.4, punto número  4. (Derogado Decreto 1499 de 2017, Art 5).          Artículo 2.2.21.2.5  Evaluadores.  Segundo y tercer incisos, Derogado Decreto 1499 de 2017, Art 5).                                                                     </t>
  </si>
  <si>
    <t>Metodología para la estandarización de la elaboración y consolidación de informes por entidad u organismo y por sector que deben presentar los Jefes de Control Interno</t>
  </si>
  <si>
    <t>SECRETARÍA GENERAL</t>
  </si>
  <si>
    <t xml:space="preserve">10 </t>
  </si>
  <si>
    <t>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</si>
  <si>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Reportes del Plan de Manejo Archivistico (PMA)</t>
  </si>
  <si>
    <t xml:space="preserve">106 </t>
  </si>
  <si>
    <t>Informes de requerimientos legales a incluir en los Programas Anuales de Auditorias</t>
  </si>
  <si>
    <t xml:space="preserve">04 </t>
  </si>
  <si>
    <t>"Informes de requerimientos legales a incluir en los Programas Anuales de Auditorias.</t>
  </si>
  <si>
    <t>Lineamientos para la elaboración y consolidación de los informes que deben presentar los Jefes de Control Interno</t>
  </si>
  <si>
    <t xml:space="preserve">160  </t>
  </si>
  <si>
    <t>Lineamientos para la elaboración y consolidación de los informes que deben presentar los Jefes de Control Interno o quien haga sus veces al/la Alcalde/sa Mayor, en virtud del Acuerdo de Gestión que suscriban.</t>
  </si>
  <si>
    <t>Deber de las oficinas de Control Interno y Control Interno Disciplinario de verificar en forma mensual el cumplimiento de las disposiciones del Decreto 1737 de 1998.</t>
  </si>
  <si>
    <t xml:space="preserve">984 </t>
  </si>
  <si>
    <t>Por el cual se modifica el artículo 22 del Decreto 1737 de 1998.</t>
  </si>
  <si>
    <t>Artículo  1°. El artículo 22 del Decreto 1737 de 1998, quedará así: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</si>
  <si>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Estatuto anticorrupción</t>
  </si>
  <si>
    <t xml:space="preserve">1474 </t>
  </si>
  <si>
    <t>ARTÍCULO 9o. REPORTES DEL RESPONSABLE DE CONTROL INTERNO. Ver modificaciones a este artículo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t>
  </si>
  <si>
    <t xml:space="preserve">Crea el acta de informe de gestión </t>
  </si>
  <si>
    <t xml:space="preserve">951 </t>
  </si>
  <si>
    <t>Por la cual se crea el acta de informe de gestión.</t>
  </si>
  <si>
    <t>Informes de evaluación de gestión de las dependencias</t>
  </si>
  <si>
    <t>Por la cual se expiden normas que regulan el empleo público, la carrera administrativa, gerencia pública y se dictan otras disposiciones.</t>
  </si>
  <si>
    <t>Adopta el Sistema de Gestión de Calidad</t>
  </si>
  <si>
    <t>CONCEJO DE BOGOTÁ</t>
  </si>
  <si>
    <t>ACUERDO</t>
  </si>
  <si>
    <t xml:space="preserve">122 </t>
  </si>
  <si>
    <t>Se dictan normas sobre el Sistema Nacional de Control Interno</t>
  </si>
  <si>
    <t xml:space="preserve">2145 </t>
  </si>
  <si>
    <t>Por el cual se dictan normas sobre el Sistema Nacional de Control Interno de las Entidades y Organismos de la Administración Pública del Orden Nacional y Territorial y se dictan otras disposiciones.</t>
  </si>
  <si>
    <t>Articulo 2o. Ambito de Aplicación &lt;Artículo modificado por el artículo 1 del Decreto 2539 de 2000.                                                    Artículo 5º  paragrafo C. Modificado por el art. 2 del Decreto Nacional 2539 de 2000  , Modificado parcialmente por el Decreto Nacional 153 de 2007.                                       Artículo 6º.- Modificado por el art. 3 del Decreto Nacional 2539 de 2000 . Reguladores. Son los competentes para impartir las normas, políticas y directrices a que deben sujetarse los entes públicos en materia de Control Interno.      Artículo 16º.- Modificado por el art. 4 del Decreto Nacional 2539 de 2000 . Operatividad del Sistema Nacional de Control Interno.
Artículo 17º.- Modificado por el art. 5 del Decreto Nacional 2539 de 2000 . Consejo Asesor del Gobierno Nacional en materia de Control Interno de las Entidades del Orden Nacional y Territorial.
Artículo 18º.- Modificado por el art. 6 del Decreto Nacional 2539 de 2000 . Funciones del Consejo Asesor del Gobierno Nacional en materia de control.                                            Artículo 19º.- Modificado por el art. 7 del Decreto Nacional 2539 de 2000 . Comité Interinstitucional de Control Interno.                    Artículo 20º.- Modificado por el art. 8 del Decreto Nacional 2539 de 2000   , Modificado por el art. 1, Decreto Nacional 2756 de 2003. Nombramiento de los jefes de Control Interno.</t>
  </si>
  <si>
    <t>Crea el Sistema Nacional de Control Interno</t>
  </si>
  <si>
    <t xml:space="preserve">489 </t>
  </si>
  <si>
    <t>Normas sobre austeridad del gasto y lieamientos del informe que presenta la oficinade Control Interno</t>
  </si>
  <si>
    <t xml:space="preserve">1737 </t>
  </si>
  <si>
    <t>Por el cual se expiden medidas de austeridad y eficiencia y se someten a condiciones especiales la asunción de compromisos por parte de las entidades públicas que manejan recursos del Tesoro Público</t>
  </si>
  <si>
    <t xml:space="preserve"> Artículo 22.- Modificado por el art. 1, Decreto Nacional 984 de 2012. Las oficinas de Control Interno y Control Interno Disciplinario verificarán en forma mensual el cumplimiento de estas disposiciones, como de las demás de restricción de gasto que continúan vigentes; estas dependencias prepararán y enviarán al representante legal de las entidades, entre sus organismos respectivos, y a los organismos de fiscalización, un informe mensual, que determine el grado de cumplimiento de esas disposiciones y las acciones que se deben tomas al respecto.
En todo caso será responsabilidad de los secretarios generales, o quien haga sus veces, velar por el estricto cumplimiento de las disposiciones aquí contenidas.
</t>
  </si>
  <si>
    <t>Normas para el ejercicio del control interno</t>
  </si>
  <si>
    <t xml:space="preserve">87 </t>
  </si>
  <si>
    <t>Por la cual se establecen normas para el ejercicio del control interno en las entidades y organismos del estado y se dictan otras disposiciones</t>
  </si>
  <si>
    <t xml:space="preserve">Caracteristicas del ejercicio del control Interno en las entidades del Distrito
</t>
  </si>
  <si>
    <t xml:space="preserve">1421 </t>
  </si>
  <si>
    <t>Por el cual se dicta el Régimen Especial para el Distrito Capital de Santafé de Bogotá</t>
  </si>
  <si>
    <t>La Constitución Política de Colombia establece la obligatoriedad de las entidades públicas de implementar el control interno</t>
  </si>
  <si>
    <t>ASAMBLEA NACIONAL CONSTITUYENTE</t>
  </si>
  <si>
    <t>CONSTITUCIÓN POLÍTICA</t>
  </si>
  <si>
    <t>Constitución Política</t>
  </si>
  <si>
    <t>Constitución Política de la República de Colombia</t>
  </si>
  <si>
    <t>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Concordancias
Las autoridades administrativas deben coordinar sus actuaciones para el adecuado cumplimiento de los fines del Estado. La administración pública, en todos sus órdenes, tendrá un control interno que se ejercerá en los términos que señale la ley.</t>
  </si>
  <si>
    <t>Jefe de la Oficina de Control Interno - Profesional de apoyo OCI</t>
  </si>
  <si>
    <t xml:space="preserve">371 </t>
  </si>
  <si>
    <t>de 2010</t>
  </si>
  <si>
    <t>Decreto 371  de 2010 Alcaldía Mayor</t>
  </si>
  <si>
    <t>de 2011</t>
  </si>
  <si>
    <t>Decreto  651 de 2011 Alcaldía Mayor</t>
  </si>
  <si>
    <t>Decreto  652 de 2011 Alcaldía Mayor</t>
  </si>
  <si>
    <t>de 2018</t>
  </si>
  <si>
    <t>Decreto  591 de 2018 Alcaldía Mayor</t>
  </si>
  <si>
    <t>de 2019</t>
  </si>
  <si>
    <t>Decreto  807 de 2019 Alcaldía Mayor</t>
  </si>
  <si>
    <t>Constitución Política de Colombia</t>
  </si>
  <si>
    <t>Racionalización de Trámites
Servicio al Ciudadano
Control interno</t>
  </si>
  <si>
    <t>Reglamentación del Defensor de la Ciudadanía en las entidades y organismos del Distrito Capital</t>
  </si>
  <si>
    <t>Por medio del cual se establecen y unifican lineamientos en materia de servicio a la ciudadanía y de implementación de la Política Pública Distrital de Servicio a la Ciudadanía, y se dictan otras disposiciones</t>
  </si>
  <si>
    <t>Procedimiento para la atención de la ciudadanía y gestión de pqrs
Defensor del Ciudadano</t>
  </si>
  <si>
    <t>Lineamientos generales de la política de Gobierno  Digital</t>
  </si>
  <si>
    <t>Presidencia de la
República</t>
  </si>
  <si>
    <t>Por el cual se establecen los lineamientos generales de la política de Gobierno  Digital y se subroga el capítulo 1 del titulo 9 de la parte 2 del libro 2 del Decreto 1078 de 2015, Decreto Único Reglamentario del sector de Tecnologías de la Información y las Comunicaciones</t>
  </si>
  <si>
    <t>Procedimiento para la atención de la ciudadanía y gestión de pqrs</t>
  </si>
  <si>
    <t>Informes consolidados de PQRS</t>
  </si>
  <si>
    <t>Veeduría Distrital</t>
  </si>
  <si>
    <t>Implementación formato de elaboración y presentación de informes de quejas y reclamos</t>
  </si>
  <si>
    <t>Procedimiento para la atención de la ciudadanía y gestión de pqrs
Informes de gestión de pqrs</t>
  </si>
  <si>
    <t>política de gestión social y servicio a la ciudadanía</t>
  </si>
  <si>
    <t>Por medio del cual se fusionan y reorganizan los Observatorios Distritales con fundamento en las facultades extraordinarias otorgadas al Alcalde Mayor de Bogotá por el artículo 118 del Acuerdo 645 de 2016, y se dictan otras disposiciones</t>
  </si>
  <si>
    <t>Por medio del cual se reglamenta la figura del Defensor de la Ciudadanía en las entidades y organismos del Distrito Capital y se dictan otras disposiciones.</t>
  </si>
  <si>
    <t xml:space="preserve">Derogado por el artículo 34, Decreto Distrital 847 de 2019 " Por medio del cual se establecen y unifican lineamientos en materia de servicio a la ciudadanía y de implementación de la Política Pública Distrital de Servicio a la Ciudadanía, y se dictan otras disposiciones"
 </t>
  </si>
  <si>
    <t>Política pública de participación democrática</t>
  </si>
  <si>
    <t xml:space="preserve">Por la cual se dictan disposiciones en materia de promoción y protección  del  derecho a la participación democrática. </t>
  </si>
  <si>
    <t>Regulación del Derecho Fundamental de Petición</t>
  </si>
  <si>
    <t xml:space="preserve">Ley de Transparencia y del Derecho de Acceso a la Información Pública Nacional </t>
  </si>
  <si>
    <t>Por medio del cual se expide el Decreto Reglamentario Único del Sector Presidencia de la República</t>
  </si>
  <si>
    <t xml:space="preserve">Modificaciones al Decreto reglamentario  (https://www.alcaldiabogota.gov.co/sisjur/normas/Norma1.jsp?i=73845#0) </t>
  </si>
  <si>
    <t>Lineamientos generales de la Estrategia de Gobierno en línea</t>
  </si>
  <si>
    <t>Por el cual se establecen los lineamientos generales de la Estrategia de Gobierno en línea, se reglamenta parcialmente la Ley 1341 de 2009 y se dictan otras disposiciones.</t>
  </si>
  <si>
    <t>Política Pública Distrital de Servicio a la Ciudadanía en la ciudad de Bogotá D.C.</t>
  </si>
  <si>
    <t>Por medio del cual se adopta la Política Pública Distrital de Servicio a la Ciudadanía en la ciudad de Bogotá D.C.</t>
  </si>
  <si>
    <t>Reglamentada parcialmente por el Decreto Nacional 103 de 2015. Compilado en el Decreto Único Reglamentario 1081 de 2015 del Sector de la presidencia de la Républica</t>
  </si>
  <si>
    <t>Plan Anticorrupción Atención al Ciudadano
Oficina de quejas, sugerencias y reclamos</t>
  </si>
  <si>
    <t xml:space="preserve">Por el cual se reglamenta parcialmente la Ley 1581 de 2012- disposiciones generales para la protección de datos personales.
 </t>
  </si>
  <si>
    <t>Política de gestión social y servicio a la ciudadanía</t>
  </si>
  <si>
    <t>Por la cual se establecen las disposiciones para garantizar el pleno ejercicio de los derechos de las personas con discapacidad</t>
  </si>
  <si>
    <t>Plan Anticorrupción Atención al Ciudadano</t>
  </si>
  <si>
    <t>Por el cual se reglamentan los artículos 73 y 76 de la Ley 1474 de 2011.</t>
  </si>
  <si>
    <t>Concejo de Bogotá</t>
  </si>
  <si>
    <t xml:space="preserve">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
</t>
  </si>
  <si>
    <t>Modificado por el artículo 9, Decreto Ditrital 548 de 2016" Por medio del cual se fusionan y reorganizan los Observatorios Distritales con fundamento en las facultades extraordinarias otorgadas al Alcalde Mayor de Bogotá por el artículo 118 del Acuerdo 645 de 2016, y se dictan otras disposiciones"</t>
  </si>
  <si>
    <t>Por la cual personales. se dictan disposiciones generales para la protección de datos</t>
  </si>
  <si>
    <t xml:space="preserve">Reglamentada parcialmente por el Decreto Nacional 1377 de 2013 " Por el cual se reglamenta parcialmente la Ley 1581 de 2012"
 </t>
  </si>
  <si>
    <t>Presentación de solicitudes, quejas o reclamos, atención especial a infantes, mujeres gestantes, personas en situación de atención especial</t>
  </si>
  <si>
    <t>SDQS</t>
  </si>
  <si>
    <t>Estandarización de la información de identificación, caracterización, ubicación y contacto de los ciudadanos y ciudadanas que capturan las entidades del Distrito Capital.</t>
  </si>
  <si>
    <t>Política Pública de Participación Incidente para el Distrito Capital</t>
  </si>
  <si>
    <t>Plan Anticorrupción Atención al Ciudadano
Artículo 76: Oficina de quejas, sugerencias y reclamos; Artículo 78: Principios de democracia participativa y democratización de  la gestión pública</t>
  </si>
  <si>
    <t>Por la cual se dictan normas orientadas a fortalecer los mecanismos de prevención, investigación y sanción de actos de corrupción y la efectividad del control de  la gestión pública. Estatuto Anticorrupción.</t>
  </si>
  <si>
    <t>Artículo 4: Formas de iniciar la actuación administrativa; Artículo 5°: Derechos de las personas ante las autoridades; Artículo 7°: Deberes de las autoridades en la atención al público; Artículo 53: Procedimientos y trámites administrativos a traves de medios electrónicos; Artículo 54: Registro para el uso de medios electrónicos; Artículo 55: Documento público en medio electrónico; Artículo  56: Notificación electrónica; Artículo 57: Acto administrativo electrónico; Artículo 60: Sede electrónica de toda autoridad; Artículo 62: Prueba de recepción y envío de mensajes de datos por la autoridad;</t>
  </si>
  <si>
    <t>Por la cual se expide el Código de Procedimiento Administrativo y de lo Contencioso Administrativo</t>
  </si>
  <si>
    <t>Artículo 3°: De los procesos de atención al ciudadano, los sistemas de información y atención de las peticiones, quejas, reclamos y sugerencias de los ciudadanos, en el Distrito capital.</t>
  </si>
  <si>
    <t>Por el cual se establecen lineamientos para preservar y fortalecer la transparencia y para la prevención de la corrupción en las Entidades y Organismos del Distrito Capital</t>
  </si>
  <si>
    <t>Política Pública de Mujeres y Equidad de Género en el Distrito Capital</t>
  </si>
  <si>
    <t>Por el cual se adopta la Política Pública de Mujeres y Equidad de Género en el Distrito Capital y se dictan otras disposiciones.</t>
  </si>
  <si>
    <t>Politica de gestión social y servicio a la ciudadanía</t>
  </si>
  <si>
    <t>Documento</t>
  </si>
  <si>
    <t>CONPES 3649 del 15 de marzo de 2010 del Programa Nacional de Servicio al Ciudadano, Política Nacional de Servicio al Ciudadano.</t>
  </si>
  <si>
    <t>Por el cual se crea el Sistema Nacional de Servicio al Ciudadano.</t>
  </si>
  <si>
    <t>Política Pública de Discapacidad para el Distrito Capital</t>
  </si>
  <si>
    <t>Por el cual se adopta la Política Pública de Discapacidad para el Distrito Capital</t>
  </si>
  <si>
    <t xml:space="preserve">Cartilla de Tramites Servicios
</t>
  </si>
  <si>
    <t>Por la cual se dictan disposiciones sobre racionalización de trámites y  procedimientos administrativos de los organismos y entidades del Estado y de los particulares que ejercen funciones públicas o prestan servicios públicos.</t>
  </si>
  <si>
    <t>Reglamentada parcialmente por el Decreto  Nacional 4669 de 2005 " Por por el cual se reglamenta parcialmente la Ley 962 de 2005" . Reglamentada  por el Decreto 2573 de 2014 " Por el cual se establecen los lineamientos generales de la Estrategia de Gobierno en línea, se reglamenta parcialmente la Ley 1341 de 2009 y se dictan otras disposiciones"</t>
  </si>
  <si>
    <t>Veeduria Distrital</t>
  </si>
  <si>
    <t>Por medio de la cual se reglamentan las veedurías ciudadanas</t>
  </si>
  <si>
    <t>Asamblea Nacional Constituyente</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</si>
  <si>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</si>
  <si>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PROFESIONAL GESTIÓN DOCUMENTAL &amp; ATENCIÓN AL CIUDADANO</t>
  </si>
  <si>
    <t>Gestión Ambiental (Componente)
Control interno</t>
  </si>
  <si>
    <t>Ambiente Residuos Sólidos</t>
  </si>
  <si>
    <t>Por el cual se adopta la actualización del Plan de Gestión Integral de Residuos Sólidos – PGIRS- del Distrito Capital, y se dictan otras disposiciones</t>
  </si>
  <si>
    <t>Plan de Acción Interna para el Aprovechamiento de los residuos solidos</t>
  </si>
  <si>
    <t>Manejo y Control de Bienes</t>
  </si>
  <si>
    <t>Por la cual se expide el Manual de Procedimientos Administrativos y Contables para el manejo y control de los bienes en las Entidades de Gobierno Distritales</t>
  </si>
  <si>
    <t>RF-PD-01 Procedimiento Manejo y Control de Bienes,         
RF-IN-01 Instructivo Toma física de inventarios, RF-GU-01 Guía de almacenamiento y manipulación de bienes, Formatos SIG Recursos Fisicos</t>
  </si>
  <si>
    <t>FUGA</t>
  </si>
  <si>
    <t>Responsabilidad en el manejo de bienes.RF-PD-01 Procedimiento Manejo y Control de Bienes.</t>
  </si>
  <si>
    <t>Ambiente Luz</t>
  </si>
  <si>
    <t>Ministerio de Minas y Energía</t>
  </si>
  <si>
    <t>Por la cual se deroga la Resolución número 180606 de abril 28 de 2008 en la que se especifican los requisitos técnicos que deben tener las fuentes lumínicas de alta eficacia usadas en sedes de entidades públicas</t>
  </si>
  <si>
    <t>Plan Institucional de Gestión Ambiental - PIGA.
 Plan de mantenimiento</t>
  </si>
  <si>
    <t xml:space="preserve">Por medio del cual se define la reglamentación urbanistica aplicable a los bienes de Interes Cultural del ámbito Distrital y se dictan otras disposiciones </t>
  </si>
  <si>
    <t>Ambiente PIGA</t>
  </si>
  <si>
    <t>Por medio del cual se establecen los lineamientos para la formulación e implementación de los instrumentos operativos de planeación ambiental del Distrito PACA, PAL y PIGA, y se dictan otras disposiciones</t>
  </si>
  <si>
    <t>Plan Institucional de Gestión Ambiental - PIGA.</t>
  </si>
  <si>
    <t>Mantenimiento</t>
  </si>
  <si>
    <t>Codigo colombiano de instalaciones hidraulicas y sanitarias</t>
  </si>
  <si>
    <t>Plan Anual de Mantenimiento</t>
  </si>
  <si>
    <t>Ambiente</t>
  </si>
  <si>
    <t>Ministerio de Ambiente y Desarrollo Sostenible</t>
  </si>
  <si>
    <t>"Por medio del cual se establece el decreto unico reglamentario del sector ambiente y desarrollo sostenible".</t>
  </si>
  <si>
    <t>Plan Institucional de Gestión Ambiental - PIGA.
 Plan de Gestión Integral de Residuos Peligrosos - PGIRESPEL</t>
  </si>
  <si>
    <t>Presidencia de la República de Colombia</t>
  </si>
  <si>
    <t>Por medio del cual se expide  el Decreto Único Reglamentario del Sector Administrativo de Planeación General</t>
  </si>
  <si>
    <t>Ambiente Agua</t>
  </si>
  <si>
    <t>POR MEDIO DEL CUAL SE PROMUEVEN TECNOLOGÍAS Y SISTEMAS PARA REUTILIZAR Y AHORRAR EL AGUA EN EL DISTRITO CAPITAL Y SE DICTAN OTRAS DISPOSICIONES</t>
  </si>
  <si>
    <t>Plan Institucional de Gestión Ambiental - PIGA.
 Plan de Mantenimiento.</t>
  </si>
  <si>
    <t>Fondo de Prevención y Atención de Emergencias de Bogotá - FOPAE</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</si>
  <si>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</si>
  <si>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Secretaría Distrital de Ambiente</t>
  </si>
  <si>
    <t>Por la cual se adoptan los lineamientos para la formulación, concertación, implementación, evaluación, control y seguimiento del Plan Institucional de Gestión Ambiental –PIGA</t>
  </si>
  <si>
    <t>Ambiente Reciclaje</t>
  </si>
  <si>
    <t>Unidad Administrativa Especial de Servicios Públicos - UAESP</t>
  </si>
  <si>
    <t>Por medio de la cual se establece la Figura de Acuerdos de Corresponsabilidad con las Organizaciones de Recicladores como acción afirmativa de fortalecimiento</t>
  </si>
  <si>
    <t>Plan Institucional de Gestión Ambiental - PIGA.
 Plan de Acción Interno para el Aprovchamiento de los resiudos solidos.</t>
  </si>
  <si>
    <t>Por medio del cual se establecen los lineamientos del programa distrital de compras verdes y se dictan otras disposiciones</t>
  </si>
  <si>
    <t>Plan Institucional de Gestión Ambiental - PIGA</t>
  </si>
  <si>
    <t>Ambiente Servicio de aseo</t>
  </si>
  <si>
    <t>Por el cual se reglamenta la prestación del servicio público de aseo</t>
  </si>
  <si>
    <t>Pago de facturas, Plan de Mantenimiento.</t>
  </si>
  <si>
    <t>Por la cual se expide el Reglamento Técnico de Instalaciones Eléctricas -RETIE</t>
  </si>
  <si>
    <t>Por la cual se establece el Reglamento de Seguridad para protección contra caídas en trabajo en alturas</t>
  </si>
  <si>
    <t>Ambiente Cero papel</t>
  </si>
  <si>
    <t>EFICIENCIA ADMINISTRATIVA Y LINEAMIENTOS DE LA POLÍTICA CERO PAPEL EN LA ADMINISTRACIÓN PÚBLICA</t>
  </si>
  <si>
    <t>Plan de Eficiencia Administrativa y Cero Papel</t>
  </si>
  <si>
    <t>"Por el cual se reglamenta el Acuerdo Distrital 470 de 2011" para  prevenir la ocurrencia de accidentes en los sistemas de transporte vertical en edificaciones, tales como ascensores, escaleras mecánicas, rampas eléctricas, plataformas elevadoras y en similares, y en las puertas eléctricas que estén al servicio público y privado en el Distrito Capital, a través de la revisión general anual de los mismos.</t>
  </si>
  <si>
    <t>Por el cual se establece como obligatoria la revisión general anual de los sistemas de transporte vertical en edificaciones y puertas eléctricas en el Distrito Capital y se dictan otras disposiciones</t>
  </si>
  <si>
    <t>Reglamentado por el Decreto Distrital 663 de 2011</t>
  </si>
  <si>
    <t>Por el cual se reglamenta parcialmente el Título I de la Ley 9ª de 1979, así como el Capítulo II del Título VI -Parte III- Libro II del Decreto-ley 2811 de 1974 en cuanto a usos del agua y residuos líquidos y se dictan otras disposiciones</t>
  </si>
  <si>
    <t>Ministerio de Ambiente, Vivienda y Desarrollo Territorial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</si>
  <si>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</si>
  <si>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</si>
  <si>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Plan Institucional de Gestión Ambiental - PIGA.
 Plan de Gestión Integral de Residuos Peligrosos - PGIRESPEL.
 Instructivo Disposición Final de aparatos electricos y electronicos (RAEE).</t>
  </si>
  <si>
    <t>Por la cual se establecen los Sistemas de Recolección Selectiva y Gestión Ambiental de Residuos de Pilas y/o Acumuladores y se adoptan otras disposiciones</t>
  </si>
  <si>
    <t>"Por la cual se dictan normas prohibitivas en materia ambiental, referentes a los residuos y desechos peligrosos y se dictan otras disposiciones"</t>
  </si>
  <si>
    <t>Ambiente Publicidad</t>
  </si>
  <si>
    <t>Por la cual se reglamenta el procedimiento para el registro, el desmonte de elementos de publicidad exterior visual y el procedimiento sancionatorio correspondiente en el Distrito Capital</t>
  </si>
  <si>
    <t>por la cual se establecen los requisitos y el procedimiento para el Registro de Generadores de Residuos o Desechos Peligrosos, a que hacen referencia los artículos 27 y 28 del Decreto 4741 del 30 de diciembre de 2005</t>
  </si>
  <si>
    <t>Plan Institucional de Gestión Ambiental - PIGA.
 Plan de Gestión Integral de Residuos Peligrosos - PGIRESPEL</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</si>
  <si>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</si>
  <si>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establece el Sistema para la Protección y Control de la Calidad del Agua para Consumo Humano</t>
  </si>
  <si>
    <t>Plan Anual de Mantenimiento , Informe Lavado de tanques</t>
  </si>
  <si>
    <t>por la cual se desarrolla parcialmente el Decreto 4741 del 30 de diciembre de 2005, en materia de residuos o desechos peligrosos</t>
  </si>
  <si>
    <t>por el cual se reglamenta parcialmente la prevención y el manejo de los residuos o desechos peligrosos generados en el marco de la gestión integral</t>
  </si>
  <si>
    <t>Desarrollado parcialmente por la Resolución del Min. Ambiente 1402 de 2006</t>
  </si>
  <si>
    <t>Por el cual se establece la Semana del Medio Ambiente</t>
  </si>
  <si>
    <t>Por la cual se adoptan guías ambientales como instrumento de autogestión y autorregulación.</t>
  </si>
  <si>
    <t xml:space="preserve"> Modificada por la Resolución 1935 de 2008, publicada en le Diario Oficial No. 47.171 de 12 de noviembre de 2008, 'Por la cual se modifica la Resolución 1023 de 2005'</t>
  </si>
  <si>
    <t>Por el cual se impulsa el aprovechamiento eficiente de los residuos sólidos producidos en las entidades distritales</t>
  </si>
  <si>
    <t>Plan de Acción Interna para el Aprovechamiento de los residuos solidos.
 Plan Institucional de Gestion Ambiental -PIGA</t>
  </si>
  <si>
    <t>Por el cual se reglamentan los Acuerdos 01 de 1998 y 12 de 2000, compilados en el Decreto 959 de 2000</t>
  </si>
  <si>
    <t>"Por el cual se impulsa en las entidades distritales, el aprovechamiento eficiente de residuos sólidos"</t>
  </si>
  <si>
    <t xml:space="preserve">VENTILACIÓN PARA UNA CALIDAD ACEPTABLEDEL AIRE EN ESPACIOS INTERIORES
 </t>
  </si>
  <si>
    <t>Por la cual se expide el Código Disciplinario Único</t>
  </si>
  <si>
    <t>Derogada por la Ley 1952 de 2019  - La vigencia de la presente norma fue diferidad hasta el 01 de julio de 2021</t>
  </si>
  <si>
    <t>Por el cual se compilan los textos del Acuerdo 01 de 1998 y del Acuerdo 12 de 2000, los cuales reglamentan la publicidad Exterior Visual en el Distrito Capital de Bogotá</t>
  </si>
  <si>
    <t>Ambiente Fumigación</t>
  </si>
  <si>
    <t>Ministerio de Salud</t>
  </si>
  <si>
    <t>Por el cual se reglamentan parcialmente los títulos III, V, VI,VII y XI de la ley 9 de 1979 sobre uso y manejo de plaguicidas</t>
  </si>
  <si>
    <t>Plan Anual de Mantenimiento, Certificación de Fumigacion</t>
  </si>
  <si>
    <t>Por la cual se dictan Medidas  Sanitarias</t>
  </si>
  <si>
    <t>Plan Institucional de Gestión Ambiental - PIGA.
 Matriz de compatibilidad de sustancias (documento interno no controlado). Art. 101-104,</t>
  </si>
  <si>
    <t>Codigo Electrico Colombiano</t>
  </si>
  <si>
    <t>Gestión Presupuestal y Eficiencia del Gasto Público
Control interno</t>
  </si>
  <si>
    <t>Gestión Financiera</t>
  </si>
  <si>
    <t>Contaduría General de la Nación</t>
  </si>
  <si>
    <t>Lineamiento tratamiento contable contable de las estampillas</t>
  </si>
  <si>
    <t>Secretaría de Hacienda Distrital</t>
  </si>
  <si>
    <t>Circular externa</t>
  </si>
  <si>
    <t>Por el cual se actualiza el procedimiento para el reconocimiento contable de los descuentos por concepto de estampillas Universidad Distrital Francisco José de Caldas 50 años, Pro cultura. Bienestar del Adulto Mayor y 50 años de labor Universidad Pedagógica Nacional.</t>
  </si>
  <si>
    <t>Causación contable</t>
  </si>
  <si>
    <t>Estados de flujo de efectivo</t>
  </si>
  <si>
    <t>Plantilla para el reporte de notas</t>
  </si>
  <si>
    <t>Por la cual se incorpora a la Resolución No.706 de 2016 la Plantilla para el reporte uniforme de las notas a la Contaduría General de la Nación y la disponibilidad de Anexos de apoyo para su preparación.</t>
  </si>
  <si>
    <t>Revelaciones estados financieros aplica para el año 2020</t>
  </si>
  <si>
    <t>Liquidación Presupuesto vigencia fiscal 2020</t>
  </si>
  <si>
    <t>Alcaldía Mayo de Bogotá D.C.</t>
  </si>
  <si>
    <t>Aplicación de cada una de las apropiaciones definidas en el decreto para la entidad</t>
  </si>
  <si>
    <t>Programación de pagos</t>
  </si>
  <si>
    <t xml:space="preserve">Secretaría de Hacienda Distrital - Dirección Distrital de Tesorería </t>
  </si>
  <si>
    <t>Se emitió una circular interna a los funcionarios y se estableció un cronograma para pagos y pac</t>
  </si>
  <si>
    <t>Comité de Inversión</t>
  </si>
  <si>
    <t>Por medio de la cual se establecen las políticas y lineamientos de inversión y de riesgo para el manejo de recursos administrados por los Establecimientos Públicos del Distrito Capital y la Contraloría de Bogotá D.C.</t>
  </si>
  <si>
    <t>Se cuenta con un comité de inversión que aprueba inversiones, y se remite a hacienda reporte de riesgos mensual.</t>
  </si>
  <si>
    <t>Por medio de la cual se adopta un nuevo protocolo de seguridad para tesorerías de órganos y entidades que hacen parte del presupuesto anual del Distrito Capital y los Fondos de desarrollo local.</t>
  </si>
  <si>
    <t>Se cuenta con firma dual, caja fuerte, cuadre diario de tesorería.</t>
  </si>
  <si>
    <t>Apertura, manejo, control y cierre de cuentas bancarias</t>
  </si>
  <si>
    <t>Resolución SDH-323 del 29 de diciembre de 2017. Directrices apertura, manejo, control y cierre de cuentas bancarias distritales.
Identificación de cuentas bancarias como exentas del GMF</t>
  </si>
  <si>
    <t>Se solicitan los correspondientes permisos para apertura y cierre de cuentas bancarias</t>
  </si>
  <si>
    <t>Comité de inversión</t>
  </si>
  <si>
    <t>Por el cual se modifica y reglamenta el Comité Institucional de Gestión y
Desempeño MIPG de la Fundación Gilberto Alzate</t>
  </si>
  <si>
    <t>Se cuenta con el comité de inversiones que aprueba operaciones de inversión</t>
  </si>
  <si>
    <t>Po el cual se incorporan procedimientos para el envío de los reportes de la Categoría información contable pública - Convergencia, a la Contaduría General de la Nación, a través del Sistema Consolidado de Hacienda e Información Pública (CHIP).</t>
  </si>
  <si>
    <t>Radicado satisfactorio de envió de información</t>
  </si>
  <si>
    <t>Programación presupuestal</t>
  </si>
  <si>
    <t>Secretaría de Hacienda Distrital - Dirección Distrital de Presupuesto</t>
  </si>
  <si>
    <t>Recursos entregados en administración</t>
  </si>
  <si>
    <t>Por la cual se incorpora, en el Marco Normativo para Entidades de Gobierno, el Procedimiento contable para el registro de los recursos entregados en administración y se modifica el Catálogo General de Cuentas de dicho Marco Normativo</t>
  </si>
  <si>
    <t>Comprobante de contabilidad</t>
  </si>
  <si>
    <t>Informe contable cambio de Representante Legal</t>
  </si>
  <si>
    <t>Por la cual se incorpora, en los Procedimientos Transversales del Régimen de Contabilidad Pública, el Procedimiento para la elaboración del informe contable cuando se produzca cambio de representante legal.</t>
  </si>
  <si>
    <t>Informe contable</t>
  </si>
  <si>
    <t>Contaduría general de la Nación</t>
  </si>
  <si>
    <t>Aplicación Estampilla Distrital</t>
  </si>
  <si>
    <t>Aplicación tarifa y distribución Estampilla Universidad Distrital Francisco José de Caldas 50 años</t>
  </si>
  <si>
    <t>Se aplica la tarifa establecida en cada pago</t>
  </si>
  <si>
    <t>Pagos electrónicos</t>
  </si>
  <si>
    <t>Consolidación de las directrices relacionadas con la Política de Pagos electrónicos con recursos del Tesoro Distrital</t>
  </si>
  <si>
    <t>Clasificación de pagos en OPGET</t>
  </si>
  <si>
    <t xml:space="preserve">Por la cual se modifica parcialmente la Resolución SDH-243 de 2016, en materia de implementación de la política de pagos electrónicos con recursos del Tesoro Distrital." </t>
  </si>
  <si>
    <t>Solo se gira cheque para pago de estampillas, contribución especial y reintegro rendimientos financieros por CDT</t>
  </si>
  <si>
    <t>Plan Anualizado de Caja</t>
  </si>
  <si>
    <t>Por medio de la cual se establecen los procedimientos en relación con la distribución, consolidación, 
seguimiento y control del Programa Anual Mensualizado de Caja — PAC del Distrito Capital</t>
  </si>
  <si>
    <t>Se realizan los pagos de acuerdo con la programación o reprogramación de PAC</t>
  </si>
  <si>
    <t>Depuracion Contable</t>
  </si>
  <si>
    <t xml:space="preserve">Directiva </t>
  </si>
  <si>
    <t>Lineamientos para la Depuración Contable Aplicable a las Entidades de Gobierno de Bogotá Distrito Capital.</t>
  </si>
  <si>
    <t>Comité contable</t>
  </si>
  <si>
    <t>Manual de Programación Presupuestal</t>
  </si>
  <si>
    <t xml:space="preserve">Por medio de la cual se adopta y consolida el Manual de Programación,Ejecución y Cierre Presupuestal del Distrito Capital. </t>
  </si>
  <si>
    <t>Modificado parcialmente mediante Resolución SDH-037 de 2019 "Por medio de la cual se modifica parcialmente el Manual de Programación,Ejecución y Cierre Presupuestal del Distrito Capital, adoptado y consolidado mediante Resolución No SDH000191 del 22 de septiembre de 2017</t>
  </si>
  <si>
    <t>Estatuto de Presupuesto</t>
  </si>
  <si>
    <t>Alcaldía Mayor de Bogotá D.C.</t>
  </si>
  <si>
    <t>Por el cual se reglamentan el Decreto 714 de 1996, Estatuto Orgánico de Presupuesto Distrital y se dictan otras disposiciones</t>
  </si>
  <si>
    <t xml:space="preserve">Plazos para reporte de información ante la Contaduría General de la Nación </t>
  </si>
  <si>
    <t xml:space="preserve">Por la cual se establece la Información a reportar, los requisitos y los plazos de envío a la Contaduría General de la Nación </t>
  </si>
  <si>
    <t>Reporte trimestral a través de la plataforma CHIP</t>
  </si>
  <si>
    <t>Informacion a reportar, requisitos y plazos.</t>
  </si>
  <si>
    <t>Contaduria General de la Nacion</t>
  </si>
  <si>
    <t>Por la cual se establece la información a
reportar, los requisitos y los plazos de envió a la Contaduría General
de la Nación para las entidades públicas sujetas al ámbito de la Resolución 533 de 2015</t>
  </si>
  <si>
    <t xml:space="preserve">Radicado de la informacion </t>
  </si>
  <si>
    <t xml:space="preserve">Aplicación estándares Internacionales de Información financiera </t>
  </si>
  <si>
    <t xml:space="preserve">Por la cual se incorpora, en el régimen de Contabilidad Pública, el marco normativo aplicable a entidades de gobierno y se dictan otras disposiciones. </t>
  </si>
  <si>
    <t xml:space="preserve">Implementacion efectuada en 2018. </t>
  </si>
  <si>
    <t xml:space="preserve">Informes contables Bogota Consolida  -Dirección Distrital de Contabilidad </t>
  </si>
  <si>
    <t>Secretaría Distrital de Hacienda Direccion Distrital de Contabilidad</t>
  </si>
  <si>
    <t xml:space="preserve">Mediante la cual se establecen los plazos, requisitos y procedimientos para la presentacion de la informacion contable esencial en el porceso de consolidacion en el Distrito Capital. </t>
  </si>
  <si>
    <t>Presentacion  trimestral de la informacion en la plataforma Bogota Consolida .
Actividades de cierre concliacion con otras areas,</t>
  </si>
  <si>
    <t xml:space="preserve">Rendición de cuentas a la Contraloría de Bogotá </t>
  </si>
  <si>
    <t>Contraloria de Bogota</t>
  </si>
  <si>
    <t xml:space="preserve">Por medio de la cual se prescriben los métodos y se establece la forma, términos y procedimientos para la rendición de la cuenta y la presentación de informes, se reglamenta su revisión y se unifica la información que se presenta a la Contraloría de Bogotá, D.C, y se dictan otras disposiciones.  </t>
  </si>
  <si>
    <t>Se presentará a través del SIVICOF, los estados contables al cierre de la vigencia.</t>
  </si>
  <si>
    <t>Contaduria general de la Nacion</t>
  </si>
  <si>
    <t>Por la cual se modifica el Plan General de Contabilidad Pública y el Manual de Procedimientos del Régimen de Contabilidad Pública</t>
  </si>
  <si>
    <t>Cajas menores</t>
  </si>
  <si>
    <t>Por el cual se reglamenta el funcionamiento de las Cajas Menores y los Avances en Efectivo</t>
  </si>
  <si>
    <t>Alcaldía de Bogotá</t>
  </si>
  <si>
    <t>Reglamentado por el Decreto Distrital 499 de 2003, Reglamentado por el Decreto Distrital 390 de 2008, Reglamentado por el Decreto Distrital 216 de 2017, Reglamentado por el Decreto Distrital 777 de 2019</t>
  </si>
  <si>
    <t>Profesional Especializado Responsable de Presupuesto - Tesorera General - Profesional Especializado de Contabilidad</t>
  </si>
  <si>
    <t>V3-11/03/2020</t>
  </si>
  <si>
    <t>Gestión Documental
Control interno</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</si>
  <si>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t>
  </si>
  <si>
    <t>Archivo General de la Nación</t>
  </si>
  <si>
    <t>004</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</si>
  <si>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</si>
  <si>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Procedimiento para la gestión de documentos y archivos institucionales
Instrumentos Archivisticos elaborados, adoptados e implementados
Planes y programas de archivos y gestión documental elaborados, adoptados e implementados</t>
  </si>
  <si>
    <t>Programa de Gestión Documental - PGD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t>
  </si>
  <si>
    <t>1952</t>
  </si>
  <si>
    <t xml:space="preserve">Por medio de la cual se expide el Código General Disciplinario, se derogan la Ley 734 de 2002 y algunas disposiciones de la Ley 1474 de 2011, relacionadas con el derecho disciplinario
</t>
  </si>
  <si>
    <t xml:space="preserve">La entrada en vigencia de la presente ley fue prorrogada hasta el 1° de julio de 2021, por el art. 140, Ley 1955 de 2019 </t>
  </si>
  <si>
    <t>828</t>
  </si>
  <si>
    <t>Por el cual se regula el Sistema Distrital de Archivos y se dictan otras disposiciones</t>
  </si>
  <si>
    <t>Programa de Gestión Documental - PGD</t>
  </si>
  <si>
    <t>Secretaría  General Alcaldía
 Mayor de Bogotá D.C.</t>
  </si>
  <si>
    <t>001</t>
  </si>
  <si>
    <t>Lineamientos y buenas prácticas para la liquidación de contratos</t>
  </si>
  <si>
    <t>Por el cual se fijan directrices para la integración de los planes institucionales y estratégicos al Plan de Acción por parte de las entidades del Estado</t>
  </si>
  <si>
    <t>Por el cual se corrige un yerro en la Ley 1712 de 2014</t>
  </si>
  <si>
    <t>Por el cual se corrigen yerros en la Ley 1712 de 2014</t>
  </si>
  <si>
    <t>Programa de Gestión Documental - PGD
Documentos registrados, radicados y digitalizados.
Distribución y entrega de documentos.
Sistema de Información de Gestión Documental.</t>
  </si>
  <si>
    <t>Por medio de la cual se regula el Derecho Fundamental de Petición y se sustituye un título del Código de Procedimiento Administrativo y de lo Contencioso Administrativo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</si>
  <si>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</si>
  <si>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Por medio del cual se expide el Decreto Único Reglamentario del Sector Cultura</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</si>
  <si>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</si>
  <si>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Archivo de Documentos en el Expediente Contractual</t>
  </si>
  <si>
    <t>003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</si>
  <si>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</si>
  <si>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Por el cual se reglamenta el Título VIII de la Ley 594 de 2000 en materia de inspección, vigilancia y control a los archivos de las entidades del Estado y a los documentos de carácter privado declarados de interés cultural; y se dictan otras disposiciones</t>
  </si>
  <si>
    <t>103</t>
  </si>
  <si>
    <t>Por el cual se reglamenta parcialmente la Ley 1712 de 2014 y se dictan otras disposiciones</t>
  </si>
  <si>
    <t>Compilado en el Decreto Único Reglamentario 1081 de 2015 del Sector Presidencia de la República" Por el cual se reglamenta parcialmente la Ley 1712 de 2014 y se dictan otras disposiciones"</t>
  </si>
  <si>
    <t>2573</t>
  </si>
  <si>
    <t>Programa de Gestión Documental - PGD
Plan anual de adquisiciones.
Estudios y documentos previos.
Pliegos de condiciones
Expedientes conformados y organizados para Archivos de Gestión.
Expedientes conformados y organizados por Tablas de Valoración y Retención Documental.
Inventario documental actualizado en el Sistema de Información de Gestión Documental y base de datos de Archivo.</t>
  </si>
  <si>
    <t>008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</si>
  <si>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</si>
  <si>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Integrado de Conservación.</t>
  </si>
  <si>
    <t>006</t>
  </si>
  <si>
    <t>Por medio del cual se desarrollan los artículos 46, 47 y 48 del Título XI "Conservación de Documentos" de la Ley 594 de 2000</t>
  </si>
  <si>
    <t>Programa de Gestión Documental - PGD
Expedientes verificados.
Inventario documental actualizado con ubicación física en el Sistema de Información de Gestión Documental y base de datos de Archivo.</t>
  </si>
  <si>
    <t>Por el cual se reglamenta parcialmente la Ley 397 de 1997, modificada por la Ley 1185 de 2008 en lo relativo al Patrimonio Cultural de la Nación de naturaleza documental archivística y la Ley 594 de 2000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</si>
  <si>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</si>
  <si>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Por medio de la cual se crea la Ley de Transparencia y del Derecho de Acceso a la Información Pública Nacional y se dictan otras disposiciones</t>
  </si>
  <si>
    <t>Reglamentada parcialmente por el Decreto Nacional 103 de 2015 " Por medio de la cual se crea la Ley de Transparencia y del Derecho de Acceso a la Información Pública Nacional y se dictan otras disposiciones".  Compilado en el Decreto Único Reglamentario 1081 de 2015 del Sector Presidencia de la Républica " Por el cual se reglamenta parcialmente la Ley 1712 de 2014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</si>
  <si>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</si>
  <si>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Programa de Gestión Documental - PGD
Inventario documental actualizado con ubicación física en el Sistema de Información de Gestión Documental y base de datos de Archivo.</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</si>
  <si>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</si>
  <si>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t>
  </si>
  <si>
    <t>Por el cual se reglamentan parcialmente los Decretos 2578 y 2609 de 2012 y se modifica el procedimiento para la elaboración, presentación, evaluación, aprobación e implementación de las Tablas de Retención Documental y las Tablas de Valoración Documental.</t>
  </si>
  <si>
    <t>005</t>
  </si>
  <si>
    <t>Por el cual se establecen los criterios básicos para la clasificación, ordenación y descripción de los archivos en las entidades públicas y privadas que cumplen funciones públicas y se dictan otras disposiciones</t>
  </si>
  <si>
    <t>Ministerio de Tecnologías de la Información y las Comunicaciones</t>
  </si>
  <si>
    <t>2693</t>
  </si>
  <si>
    <t xml:space="preserve">Por el cual se establecen los lineamentos generales de la Estrategia de Gobierno en Línea de la República de Colombia, se reglamentan parcialmente las Leyes 1341 de 2009, 1450 de 2011, y se dictan otras disposiciones    </t>
  </si>
  <si>
    <t>Derogado por el artículo 14, Decreto Nacional 2573 de 2014 " Por el cual se establecen los lineamientos generales de la Estrategia de Gobierno en Lí­nea de la República de Colombia, se reglamentan parcialmente las Leyes 1341 de 2009 y 1450 de 2011, y se dictan otras disposiciones"</t>
  </si>
  <si>
    <t>2609</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</si>
  <si>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</si>
  <si>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</si>
  <si>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019</t>
  </si>
  <si>
    <t>Por el cual se dictan normas para suprimir o reformar regulaciones, procedimientos y trámites innecesarios existentes en la Administración Pública</t>
  </si>
  <si>
    <t>Reglamentado por el Decreto Nacional 1450 de 2012 " Por el cual se reglamenta el Decreto- ley 019 de 2012"</t>
  </si>
  <si>
    <t>Comision nacional de regulacion de comunicaciones colombia</t>
  </si>
  <si>
    <t>3095</t>
  </si>
  <si>
    <t>Por medio de la cual se definen los parámetros, y se fijan indicadores y metas de calidad para los servicios postales diferentes a los comprendidos dentro del Servicio Postal Universal y se establece el modelo único para las pruebas de entrega</t>
  </si>
  <si>
    <t>1437</t>
  </si>
  <si>
    <t>Por el cual se reglamenta las condicioes de habilitación para ser Operador Postal y el Registro de Operadores Postales</t>
  </si>
  <si>
    <t>Por medio de la cual se establece el régimen de los servicios postales y se dictan otras disposiciones</t>
  </si>
  <si>
    <t>Programa de Gestión Documental - PGD
Plan anual de adquisiciones.
Estudios y documentos previos.
Pliegos de condiciones</t>
  </si>
  <si>
    <t>Por el cual se establece que toda entidad pública a nivel Distrital debe tener un Subsistema Interno de Gestión Documental y Archivos (SIGA) como parte del Sistema de Información Administrativa del Sector Público</t>
  </si>
  <si>
    <t>173</t>
  </si>
  <si>
    <t>Por el cual se establecen normas para la protección de la memoria institucional, el patrimonio bibliográfico, hemerográfico y documental en el Distrito Capital.</t>
  </si>
  <si>
    <t>Derogado por el artículo 17 del Decreto Distrital  828 de 2018 del 27 de diciembre " Por el cual se regula el Sistema Distrital de Archivos y se dictan otras disposiciones</t>
  </si>
  <si>
    <t>002</t>
  </si>
  <si>
    <t>Por el cual se establecen los lineamientos básicos para la organización de fondos
acumulados</t>
  </si>
  <si>
    <t>Departamento Administrativo de la Función Pública y Archivo General de la Nación</t>
  </si>
  <si>
    <t>Organización de las Historias Laborales</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</si>
  <si>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</si>
  <si>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</si>
  <si>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734</t>
  </si>
  <si>
    <t>Por la cual se expide el Código Disciplinario Unico</t>
  </si>
  <si>
    <t xml:space="preserve">Derogada por la Ley 1952 de 2019 " Por medio de la cual se expide el Código General Disciplinario, sederogan la Ley 734 de 2002 y algunas disposiciones de la Ley 1474 de 2011, relacionadas con el código disciplinario.  La entrada en vigencia de la presente Ley fue prorrogada hast el 1° de julio de 2021, por el artículo 140, Ley 1955 de 2019 .                                                                                                                                                                                                       </t>
  </si>
  <si>
    <t>060</t>
  </si>
  <si>
    <t>Por el cual se establecen pautas para la administración de las comunicaciones oficiales en las entidades públicas y las privadas que cumplen funciones públicas</t>
  </si>
  <si>
    <t>Programa de Gestión Documental - PGD
Plan anual de adquisiciones.
Estudios y documentos previos.
Pliegos de condiciones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Sistema Integrado de Conservación.
Solicitud de consulta al Archivo Central.
Préstamo de documentos en el Archivo Central.
Expedientes y/o documentos digitalizados.
Expedientes y/o documentos fotocopiados.</t>
  </si>
  <si>
    <t>594</t>
  </si>
  <si>
    <t>Por medio de la cual se dicta la Ley General de Archivos y se dictan otras disposiciones</t>
  </si>
  <si>
    <t xml:space="preserve">Reglamentada parcialmente por el Decreto Nacional 2578 de 2012 y el Decreto Nacional 1100 de 2014. Ver circular de la Procuraduría General 035 de 2009. Ver el documento de la Procuraduria General 1707 de 2009, Ver el parágrafo 3, artículo 144, Ley 1448 de 2011.                                                             </t>
  </si>
  <si>
    <t>527</t>
  </si>
  <si>
    <t>Por medio de la cual se define y reglamenta el acceso y uso de los mensajes de datos, del comercio electrónico y de las firmas digitales, y se establecen las entidades de certificación y se dictan otras disposiciones.</t>
  </si>
  <si>
    <t>Ver el Decreto Distrital 619 de 2007, Ver el Concepto de la Sec. General 28 de 2010</t>
  </si>
  <si>
    <t>Documentos registrados, radicados y digitalizados.
Distribución y entrega de documentos.
Sistema de Información de Gestión Documental.</t>
  </si>
  <si>
    <t>Por el cual se suprimen y reforman regulaciones, procedimientos o trámites innecesarios existentes en la Administración Pública</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</si>
  <si>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Solicitud de consulta al Archivo Central.
Préstamo de documentos en el Archivo Central.
Expedientes y/o documentos digitalizados.
Expedientes y/o documentos fotocopiados.</t>
  </si>
  <si>
    <t>Reglamento General de Archivos</t>
  </si>
  <si>
    <t>Art. 8 C.P. Es obligación del Estado y de las personas proteger las riquezas culturales y naturales de la Nación.
Art. 15 C.P.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Art. 20 C.P. Se garantiza a toda persona la libertad de expresar y difundir su pensamiento y opiniones, la de informar y recibir información veraz e imparcial, y la de fundar medios masivos de comunicación.
Art. 23 C.P. Toda persona tiene derecho a presentar peticiones respetuosas a las autoridades por motivos de interés general o particular y a obtener pronta resolución. El legislador podrá reglamentar su ejercicio ante organizaciones privadas para garantizar los derechos fundamentales.
Art. 27 C.P. El Estado garantiza las libertades de enseñanza, aprendizaje, investigación y cátedra.
Art. 63 C.P. Los bienes de uso público, los parques naturales, las tierras comunales de grupos étnicos, las tierras de resguardo, el patrimonio arqueológico de la Nación y los demás bienes que determine la ley, son inalienables, imprescriptibles e inembargables.
Art. 70 C.P.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
Art. 71 C.P. 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
Art. 72 P.C. 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
Art. 74 P.C. Todas las personas tienen derecho a acceder a los documentos públicos salvo los casos que establezca la ley.</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</si>
  <si>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</si>
  <si>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Procedimiento para la gestión de documentos y archivos institucionales
Política de Gestión Documenal
</t>
  </si>
  <si>
    <t>Gobierno Digital
Seguridad Digital
Control Interno</t>
  </si>
  <si>
    <t>Tecnología CDS</t>
  </si>
  <si>
    <t>Secretaría General Alcaldía Mayor de Bogotá - Comisión Distrital de Sistemas</t>
  </si>
  <si>
    <t>Por el cual se establece el reglamento interno de la Comisión Distrital de Sistemas – CDS</t>
  </si>
  <si>
    <t>Se responde y se da alcance a las solicitudes en referencia a la CDS cuando se reciben las comunicaciones de aplicabilidad</t>
  </si>
  <si>
    <t>Tecnología Estrategia de Gobierno en línea</t>
  </si>
  <si>
    <t>Por el cual se establecen los lineamientos generales de la Estrategia de Gobierno digital, se reglamenta parcialmente la Ley 1341 de 2009 y se dictan otras disposiciones</t>
  </si>
  <si>
    <t xml:space="preserve">Cumplimiento e implementación de cada una de las etapas y componentes de la Estrategia de Gobierno Digital </t>
  </si>
  <si>
    <t>Tecnología Políticas uso de Software</t>
  </si>
  <si>
    <t>PROMOCIÓN Y USO DE SOFTWARE LIBRE EN EL DISTRITO CAPITAL</t>
  </si>
  <si>
    <t xml:space="preserve">Se cumple con el uso de Software libre con aplicativos instalados en los servidores de la entidad. </t>
  </si>
  <si>
    <t>Tecnología Intercambio de información</t>
  </si>
  <si>
    <t>Ministerio de Interior y de Justicia</t>
  </si>
  <si>
    <t>por el cual se regula el intercambio de información entre entidades para el cumplimiento de funciones públicas</t>
  </si>
  <si>
    <t>Se tienen presentes las solicitudes de información de las entidades; para proyectar la respuesta</t>
  </si>
  <si>
    <t>Tecnología Políticas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</si>
  <si>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</si>
  <si>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Cumplimiento e implementación de cada una de las etapas y componentes de la Estrategia de Gobierno Digital e implementación de Sistema de Seguridad de la información</t>
  </si>
  <si>
    <t>Por el cual se le asignan las funciones relacionadas con el Comité de Gobierno en Línea a la Comisión Distrital de Sistemas y se dictan otras disposiciones en la materia</t>
  </si>
  <si>
    <t>Tecnología Estrategia de Gobierno Electrónico</t>
  </si>
  <si>
    <t>Por el cual se establece la Estrategia de Gobierno Electrónico de los organismos y de las entidades de Bogotá, Distrito Capital y se dictan otras disposiciones</t>
  </si>
  <si>
    <t>Cumplimiento e implementación de cada una de las etapas y componentes de la Estrategia de Gobierno Digital
Se cuenta con correo institucional
Página Web</t>
  </si>
  <si>
    <t>Por el cual se dictan los lineamientos para la Política de Promoción y Uso del Software libre en el Sector Central, el Sector Descentralizado y el Sector de las Localidades del Distrito Capital</t>
  </si>
  <si>
    <t>Se realiza control y gestión para la búsqueda de software libre aplicable, se implementa y se registra en los activos de información software, hardware y servicios.</t>
  </si>
  <si>
    <t>Tecnología Seguridad TI</t>
  </si>
  <si>
    <t>Norma Técnica ISO/IEC</t>
  </si>
  <si>
    <t>TECNOLOGÍA DE LA INFORMACIÓN. 
TÉCNICAS DE SEGURIDAD. SISTEMAS DE 
GESTIÓN DE LA SEGURIDAD DE LA 
INFORMACIÓN (SGSI). REQUISITOS</t>
  </si>
  <si>
    <t>Se viene realizando el diagnóstico e implementación del estado de seguridad de la información,  se utilizan los medios generados por la CDS</t>
  </si>
  <si>
    <t>Tecnología Políticas Generales de Tecnologías de Información y Comunicaciones</t>
  </si>
  <si>
    <t>Políticas Generales de Tecnologías de Información y Comunicaciones aplicables a las entidades del Distrito Capital</t>
  </si>
  <si>
    <t>Proyección y evaluación de las políticas TIC y su publicación en intranet y pagina web</t>
  </si>
  <si>
    <t>Tecnología SDI</t>
  </si>
  <si>
    <t>Por el cual se dictan disposiciones generales para la implementación del Sistema Distrital de Información - SDI, se organiza la Comisión Distrital de Sistemas, y se dictan otras disposiciones</t>
  </si>
  <si>
    <t>Respuesta a las circulares que son emitidas por el ente distrital</t>
  </si>
  <si>
    <t>Tecnología Derechos de autor software</t>
  </si>
  <si>
    <t>Respeto al derecho de autor y los derechos conexos, en lo referente a utilización de programas de ordenador (software)</t>
  </si>
  <si>
    <t>Informe de derechos autor diligenciado y entregado a Evaluación independiente</t>
  </si>
  <si>
    <t>Por el cual se modifica la Comisión Distrital de Sistemas -CDS-</t>
  </si>
  <si>
    <t>Respuesta a las circulares que son emitidas por la Comisión Distrital de Sistemas CDS</t>
  </si>
  <si>
    <t>Politica de Protección de datos personales</t>
  </si>
  <si>
    <t>Defensa Jurídica
Mejora Normativa
Control Interno</t>
  </si>
  <si>
    <t xml:space="preserve">Gestión jurídica </t>
  </si>
  <si>
    <t xml:space="preserve">Código Civil-Ley </t>
  </si>
  <si>
    <t>26/05/1873</t>
  </si>
  <si>
    <t>Código Civil de los Estados Unidos de Colombia</t>
  </si>
  <si>
    <t>Procesos y procedimientos del proceso</t>
  </si>
  <si>
    <t>Alcaldia  Mayor de Bogotá, D.C.</t>
  </si>
  <si>
    <t>Por el cual se adopta el Modelo de Gestión Jurídica Pública del Distrito Capital y se dictan otras disposiciones</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</si>
  <si>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</si>
  <si>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Política de prevención del daño antijuridiico
Procesos y procedimientos del proceso</t>
  </si>
  <si>
    <t>Por medio del cual se expide el Decreto Único Reglamentario del Sector Administrativo de Planeación Nacional</t>
  </si>
  <si>
    <t>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</si>
  <si>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1510</t>
  </si>
  <si>
    <t>Por el cual se reglamenta el sistema de compras y contratación pública</t>
  </si>
  <si>
    <t>Código General del Proceso</t>
  </si>
  <si>
    <t>1564</t>
  </si>
  <si>
    <t>Por medio de la cual se expide el Código General del Proceso y se dictan otras disposiciones</t>
  </si>
  <si>
    <t>Modificada por el Decreto Ley 2106 de 2019, "por el cual se dictan normas para simplificar, suprimir y reformar trámites, procesos y procedimientos innecesarios existentes en la administración pública"
Modificada por la Ley 1753 de 2015, "por la cual se expide el Plan Nacional de Desarrollo 2014-2018 “Todos por un nuevo país"
Modificado por la Ley 1607 de 2012, "por la cual se expiden normas en materia tributaria y se dictan otras disposiciones"
Modificado por la Ley 1564 de 2012, "por medio de la cual se expide el Código General del Proceso y se dictan otras disposiciones". Consultar los artículos 626 y 627 sobre las fechas y reglas de entrada en vigencia.
Modificado por la Ley 1562 de 2012, "por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</si>
  <si>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</si>
  <si>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t>
  </si>
  <si>
    <t>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</si>
  <si>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Modificada por la Ley 1755 de 2015, "por medio de la cual se regula el Derecho Fundamental de Petición y se sustituye un título del Código de Procedimiento Administrativo y de lo Contencioso Administrativo".
Modificada por la Ley 1564 de 2012, "Por medio de la cual se expide el Código General del Proceso y se dictan otras disposiciones."
Modificada por la Ley 1450 de 2011, "Por la cual se expide el Plan Nacional de Desarrollo, 2010-2014"</t>
  </si>
  <si>
    <t>Por medio de la cual se derogan artículos de la Ley 472 de 1998 Acciones Populares y Grupo.</t>
  </si>
  <si>
    <t>Por el cual se reglamenta el artículo 13 de la Ley 1285 de 2009, el artículo 75 de la Ley 446 de 1998 y del Capítulo V de la Ley 640 de 2001</t>
  </si>
  <si>
    <t>Por medio de la cual se reforma la Ley 270 de 1996 Estatutaria de la Administración de Justicia.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</si>
  <si>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</si>
  <si>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Documentación SIG.</t>
  </si>
  <si>
    <t>1150</t>
  </si>
  <si>
    <t>Por medio de la cual se introducen medidas para la eficiencia y la transparencia en la Ley 80 de 1993 y se dictan otras disposiciones generales sobre la contratación con Recursos Públicos</t>
  </si>
  <si>
    <t>Modificada por la Ley 1955 de 2019, "por el cual se expide el Plan Nacional de Desarrollo 2018-2022. “Pacto por Colombia, Pacto por la Equidad".
Modificada por la Ley 1882 de 2018, "por la cual se adicionan, modifican y dictan disposiciones orientadas a fortalecer la Contratación Pública en Colombia, la ley de infraestructura y se dictan otras disposiciones".
Modificada por la Ley 1753 de 2015, "por la cual se expide el Plan Nacional de Desarrollo 2014-2018 “Todos por un nuevo país"
Modificada por la Ley 1563 de 2012, "Por medio de la cual se expide el Estatuto de Arbitraje Nacional e Internacional y se dictan otras disposiciones".
Modificada por el Decreto 19 de 2012, "Por el cual se dictan normas para suprimir o reformar regulaciones, procedimientos y trámites innecesarios existentes en la Administración Pública"
Modificada por la Ley 1508 de 2012, "Por la cual se establece el régimen jurídico de las Asociaciones Público Privadas, se dictan normas orgánicas de presupuesto y se dictan otras disposiciones"
Modificada por la Ley 1474 de 2011, "Por la cual se dictan normas orientadas a fortalecer los mecanismos de prevención, investigación y sanción de actos de corrupción y la efectividad del control de la gestión pública".
Modificada por la Ley 1450 de 2011, "Por la cual se expide el Plan Nacional de Desarrollo, 2010-2014"</t>
  </si>
  <si>
    <t>por la cual se dictan disposiciones sobre racionalización de trámites y procedimientos administrativos de los organismos y entidades del Estado y de los particulares que ejercen funciones</t>
  </si>
  <si>
    <t>Reglamentada parcialmente por el Decreto Nacional 4669 de 2005, Reglamentada parcialmente por el Decreto Nacional 1151 de 2008.</t>
  </si>
  <si>
    <t>Por medio de la cual se apoya a la industria nacional a través de la contratación pública</t>
  </si>
  <si>
    <t>Directiva Presidencial</t>
  </si>
  <si>
    <t>12</t>
  </si>
  <si>
    <t xml:space="preserve">La presente directiva fija los lineamientos, criterios, medidas y acciones de corto y mediano plazo, que deberán cumplir las entidades públicas en materia de lucha contra la corrupción en la contratación estatal. </t>
  </si>
  <si>
    <t>El Procurador General de la Nación</t>
  </si>
  <si>
    <t>Por medio de la cual se reglamenta el sistema de información y registro de sanciones disciplinarias y penales y de las inhabilidades derivadas de las relaciones contractuales con el Estado, de los fallos con responsabilidad fiscal, de las declaraciones de pérdida de investidura y lo relativo a la expedición de antecedentes disciplinarios en la Procuraduría General de la Nación.</t>
  </si>
  <si>
    <t>por medio del cual se deroga el Decreto 2504 de 2001 y se reglamenta el parágrafo 3° del artículo 41 de la Ley 80 de 1993</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</si>
  <si>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</si>
  <si>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</si>
  <si>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Por el cual establecen reglas para el reparto de la acción de tutela</t>
  </si>
  <si>
    <t>Reglamentada Parcialmente por el Decreto Nacional 910 de 2000.
La presente Ley rige a partir de su promulgación y deroga las disposiciones que le sean contrarias, en especial los Decretos - leyes 1050 de 1968, 3130 de 1968 y 130 de 1976.</t>
  </si>
  <si>
    <t>Por la cual se desarrolla el artículo 88 de la Constitución Política de Colombia en relación con el ejercicio de las acciones populares y de grupo y se dictan otras disposiciones</t>
  </si>
  <si>
    <t>Declarado Exequible por la Corte Constitucional mediante Sentencia C-215 de 1999
Ver Fallo Consejo de Estado N° 003 de 2000, Ver Fallo Consejo de Estado 537 de 2012.</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</si>
  <si>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</si>
  <si>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87 de la Constitución Política (Acción de Cumplimiento).</t>
  </si>
  <si>
    <t>Estatutaria de la Administración de Justicia</t>
  </si>
  <si>
    <t>por el cual se reglamentan el Capítulo II del Título I y el Capítulo XV del Título II del Decreto 2150 de 1995.</t>
  </si>
  <si>
    <t>por medio del cual se reglamenta la Ley 190 de 1995 en materia de declaración de bienes y rentas e informe de actividad económica y así como el sistema de quejas y reclamos.</t>
  </si>
  <si>
    <t>2150</t>
  </si>
  <si>
    <t>Por el cual Por el cual se suprimen y reforman regulaciones, procedimientos o trámites innecesarios existentes en la Administración Pública suprimen y reforman regulaciones, procedimientos o trámites innecesarios existentes en la Administración Pública</t>
  </si>
  <si>
    <t>Modificado por la Ley 1861 de 2017, 'por la cual se reglamenta el servicio de reclutamiento, control de reservas y la movilización.
Modificado por el Decreto 19 de 2012, 'Por el cual se dictan normas para suprimir o reformar regulaciones, procedimientos y trámites innecesarios existentes en la Administración Pública'
Modificado por la Ley 1438 de 2011, 'Por medio de la cual se reforma el Sistema General de Seguridad Social en Salud y se dictan otras disposiciones.</t>
  </si>
  <si>
    <t>Por la cual se dictan normas tendientes a preservar la moralidad en la Administración Pública y se fijan disposiciones con el fin de erradicar la corrupción administrativa.
Ver la Exposición de Motivos de la Ley 190 de 1995 , Ver la Ley 970 de 2005</t>
  </si>
  <si>
    <t>80</t>
  </si>
  <si>
    <t>306</t>
  </si>
  <si>
    <t>Por el cual se reglamenta el Decreto 2591 de 1991</t>
  </si>
  <si>
    <t>2591</t>
  </si>
  <si>
    <t>Reglamentado por el Decreto Nacional 306 de 1992
Por el cual se reglamenta la acción de tutela consagrada en el artículo 86 de la Constitución Política</t>
  </si>
  <si>
    <t>Constitución política de Colombia</t>
  </si>
  <si>
    <t>Por medio de la cual se crean mecanismos para descongestionar los Despachos Judiciales, y se dictan otras disposiciones.
Reglamentada por el Decreto Nacional 800 de 1991</t>
  </si>
  <si>
    <t>por la cual se ordena la publicidad de los actos y documentos oficiales</t>
  </si>
  <si>
    <t xml:space="preserve">Código de Comercio- Decreto </t>
  </si>
  <si>
    <t>410</t>
  </si>
  <si>
    <t>Por el cual se expide el Código de Comercio</t>
  </si>
  <si>
    <t>Manual Operativo del
 Modelo Integrado de Planeación y Gestión V4</t>
  </si>
  <si>
    <t xml:space="preserve">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 </t>
  </si>
  <si>
    <t xml:space="preserve">Alba Cristina Rojas Huertas   
</t>
  </si>
  <si>
    <t xml:space="preserve">Contratista apoyo OAP - Equipo MIPG SIG   
</t>
  </si>
  <si>
    <t>Este documento propone unos pasos a seguir para la identificación de riesgos de corrupción asociados a los trámites y OPA, para que, una vez identificados sean incluidos y diferenciados en el mapa de riesgos de
 corrupción de la entidad.
  Aplican lineamientos para definir la política de gestión del riesgos institucional , emitido por en el marco del Distrito Capital en su Plan de Desarrollo 2020 -2024 “ y Decreto 189 de 2020</t>
  </si>
  <si>
    <t>Lineamientos para la identificación de riesgos de corrupción en Trámites, OPA y consultas de información distritales</t>
  </si>
  <si>
    <t>Circular conjunta</t>
  </si>
  <si>
    <t>006 de 2021</t>
  </si>
  <si>
    <t xml:space="preserve">Socialización del programa de dinamización para la racionalización y la estrategia de control de riesgos de corrupción en trámites, otros procedimientos administrativos (OPA) y consultas de información del Distrito Capital. </t>
  </si>
  <si>
    <t>Secretaría General Alcaldía Mayor de Bogotá D.C.</t>
  </si>
  <si>
    <t>0667 de 2018</t>
  </si>
  <si>
    <t>Por medio de la cual se adopta el catálogo de competencias funcionales para las áreas o procesos transversales de las entidades públicas</t>
  </si>
  <si>
    <t>Departamento Administrativo de la  Función Pública</t>
  </si>
  <si>
    <t>Procesos y procedimientos homologados en SIDEAP</t>
  </si>
  <si>
    <t>Por el cual modifica el artículo primero del Decreto Distrital 054 de 2008, por el cual se reglamenta la elaboración de impresos y publicaciones de las entidades y organismos de la Administración Distrital"</t>
  </si>
  <si>
    <t>NOTAS DE VIGENCIA: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</si>
  <si>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Jurisprudencia Vigencia                                                                  Corte Constitucional
- Mediante Sentencia C-748-11 de 6 de octubre de 2011, Magistrado Ponente Dr. Jorge Ignacio Pretelt Chaljub, la Corte Constitucional efectuó la revisión de constitucionalidad del Proyecto de Ley Estatutaria No. 184/10 Senado, 046/10 Cámara y declaró EXEQUIBLE el proyecto de ley, por su aspecto formal, salvo los artículos 29, 30 y 31 &lt;del proyecto de ley&gt; que se declarón INEXEQUIBLES por vicios de procedimiento en su aprobación.</t>
  </si>
  <si>
    <t>NOTAS DE VIGENCIA:
- 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                     Jurisprudencia Vigencia                                                                Corte Constitucional
- Mediante Sentencia C-274-13 de 5 de marzo de 2014, Magistrada Ponente Dra. María Victoria Calle Correa,  la Corte Constitucional -de conformidad con lo previsto en el artículo 241, numeral 8 de la Constitución- efectuó la revisión de constitucionalidad del Proyecto de Ley Estatutaria número 228 de 2012 Cámara, 156 de 2011 Senado y declaró EXEQUIBLE el proyecto de ley, por haber sido expedido conforme al procedimiento constitucional previsto.
Título  declarado EXEQUIBLE.</t>
  </si>
  <si>
    <t xml:space="preserve">Ver circular  030 DE 2015 IMPLEMENTACIÓN DE LA LEY DE TRANSPARENCIA (Ley 1712 de 2014 y Decreto 103 de 2015), </t>
  </si>
  <si>
    <r>
      <rPr>
        <sz val="12"/>
        <color rgb="FF000000"/>
        <rFont val="Calibri"/>
        <family val="2"/>
      </rPr>
      <t>Recomendaciones Procuraduría General de la Nación - Deber de Divulgación de Información sobre los Proyectos de Cooperación - Cumplimiento Ley </t>
    </r>
    <r>
      <rPr>
        <u/>
        <sz val="12"/>
        <color rgb="FF000000"/>
        <rFont val="Calibri"/>
        <family val="2"/>
      </rPr>
      <t>1712</t>
    </r>
    <r>
      <rPr>
        <sz val="12"/>
        <color rgb="FF000000"/>
        <rFont val="Calibri"/>
        <family val="2"/>
      </rPr>
      <t> de 2014 - Circulares </t>
    </r>
    <r>
      <rPr>
        <u/>
        <sz val="12"/>
        <color rgb="FF000000"/>
        <rFont val="Calibri"/>
        <family val="2"/>
      </rPr>
      <t>142</t>
    </r>
    <r>
      <rPr>
        <sz val="12"/>
        <color rgb="FF000000"/>
        <rFont val="Calibri"/>
        <family val="2"/>
      </rPr>
      <t> de 2014 y </t>
    </r>
    <r>
      <rPr>
        <u/>
        <sz val="12"/>
        <color rgb="FF000000"/>
        <rFont val="Calibri"/>
        <family val="2"/>
      </rPr>
      <t>043</t>
    </r>
    <r>
      <rPr>
        <sz val="12"/>
        <color rgb="FF000000"/>
        <rFont val="Calibri"/>
        <family val="2"/>
      </rPr>
      <t> de 2015 Secretaría General Alcaldía Mayor de Bogotá.</t>
    </r>
  </si>
  <si>
    <t>En la apropiación de los criterios de accesibilidad y usabilidad en las páginas web de la entidad</t>
  </si>
  <si>
    <t>Transparencia y acceso a la información pública y manejo de página web</t>
  </si>
  <si>
    <t>“Por la cual se definen los estándares y directrices para publicar la información señalada en la Ley 1712 del 2014 y se definen los requisitos en materia de acceso a la información pública, accesibilidad web, seguridad digital, y datos abiertos”.</t>
  </si>
  <si>
    <t>A través de la publicación oportuna de los requerimientos de transparencia remitidos por las oficinas, con la apropiación de los criterios de accesibilidad y usabilidad en las páginas web de la entidad</t>
  </si>
  <si>
    <t>Evaluación Independiente de la gestión</t>
  </si>
  <si>
    <t>Parámetros para la publicación de la información de la Oficina de Control Interno en el link de Transparencia en la página web de la entidad</t>
  </si>
  <si>
    <t>NACIONAÑ</t>
  </si>
  <si>
    <t>MINTIC</t>
  </si>
  <si>
    <t>Por la cual se definen los estándares y directrices para publicar la información señalada en la Ley 1712  del 2014 y se definen los requisitos materia de acceso a la información pública, accesibilidad web, seguridad digital, y datos abiertos</t>
  </si>
  <si>
    <t>Anexo 2 - Obligatoriedad de la información a publicar por parte de las Oficina de Control Interno</t>
  </si>
  <si>
    <t>Obligatoriedad de llevar a cabo la verificación del cumplimiento de las medidas de austeridad del gasto público</t>
  </si>
  <si>
    <t>MINISTERIO DE HACIENDA Y CREDITO PÚBLICO</t>
  </si>
  <si>
    <t>Por medio del cual se expide el Decreto Único Reglamentario del Sector Hacienda y Crédito Público</t>
  </si>
  <si>
    <t>Artículos 2.8.4.3.1.4 y 2.8.4.8.2</t>
  </si>
  <si>
    <t xml:space="preserve"> Por medio del cual se modifica el Decreto 1083 de 2015, Decreto Único Reglamentario del Sector Función Pública, en lo relacionado con el Sistema de Gestión establecido en el artículo 133 de la Ley 1753 de 2015</t>
  </si>
  <si>
    <t xml:space="preserve">Por el cual se reglamenta el Título VIII de la Ley 594 de 2000 en materia de inspección, vigilancia y control a los archivos de las entidades del Estado y a los documentos de carácter privado declarados de interés cultural; y se dictan otras disposiciones.
 </t>
  </si>
  <si>
    <r>
      <t>"</t>
    </r>
    <r>
      <rPr>
        <sz val="11"/>
        <rFont val="Arial"/>
        <family val="2"/>
      </rPr>
      <t xml:space="preserve">Por el cual se adopta en Bogotá, D.C. el sistema de gestión de la calidad creado por la Ley 872 de 2003" </t>
    </r>
  </si>
  <si>
    <t>Por la cual se modifica el artículo 4º de la Resolución 533 de 2015, en lo relacionado con el plazo de presentación del Estado de Flujos de Efectivo de las Entidades de Gobierno y de la Contaduría General de la Nación, y se deroga la Resolución 033 de 2020.</t>
  </si>
  <si>
    <t>Obligatorio a partir de 2023</t>
  </si>
  <si>
    <t>Plazos para reporte de información ante la Contaduría General de la Nación ultimo trimestre 2020</t>
  </si>
  <si>
    <t>Informe financiero publicado a través del Sistema Consolidador de Hacienda e Información Pública CHIP</t>
  </si>
  <si>
    <t xml:space="preserve">328
</t>
  </si>
  <si>
    <t>Por el cual se liquida el Presupuesto Anual de Rentas e Ingresos y de Gastos e Inversiones de Bogota, Distrito Capital, para Ia vigencia fiscal comprendida entre eli de enero y el 31 de diciembre de 2021 y se dictan otras disposiciones, en cumplimiento del Acuerdo Distrital 788 del 22 de diciembre de 2020"</t>
  </si>
  <si>
    <t>Vigencia 2021 Programación de Pagos y Cierre de Operaciones de Tesorería</t>
  </si>
  <si>
    <t>Protocolo de Seguridad de Tesorerias</t>
  </si>
  <si>
    <t>Procedimientos envió de información sistema CHIP</t>
  </si>
  <si>
    <t>Procedimientos envió de información Presupuestal sistema CHIP</t>
  </si>
  <si>
    <t>Contraloria General de la Republica</t>
  </si>
  <si>
    <t>Resolucion</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</si>
  <si>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</si>
  <si>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generando el informe trimestral en los formatos establecidos y validandolo en el sistema CHIP</t>
  </si>
  <si>
    <t>Lineamientos de política para la programación presupuestal 2021</t>
  </si>
  <si>
    <t>Se aplica en la programación presupuestal para la vigencia 2021</t>
  </si>
  <si>
    <t>Catalogo General de cuentas (RSL.620/2015)</t>
  </si>
  <si>
    <t>Por la cual se modifica el Catálogo General de Cuentas del Marco Normativo para Entidades de Gobierno</t>
  </si>
  <si>
    <t>Consultando diariamente el catalogo de cuentas para la aplicación en los asientos contables</t>
  </si>
  <si>
    <t>Marco Normativo para entidades de Gobierno</t>
  </si>
  <si>
    <t>Marco Normativo</t>
  </si>
  <si>
    <t>La Contaduría General de la Nación (CGN) expidió la Resolución 533 de 2015 y sus modificaciones, por la cual incorpora, como parte integrante del Régimen de Contabilidad Pública, el Marco Normativo para Entidades de Gobierno</t>
  </si>
  <si>
    <t>aplicación de las normas establecidas en el Marco Normativo del Regimen de Contabilidad</t>
  </si>
  <si>
    <t>Plan general y manual de procedimientos Contaduria publica</t>
  </si>
  <si>
    <t>consulta al plan general de cuentas y aplicando los procedimientos del regimen de contabilidad</t>
  </si>
  <si>
    <t>Se tramitan  reembolsos  mensualmente (Si hay gastos durante el mes) y al final de la vigencia se realliza el cierre de la caja menor.</t>
  </si>
  <si>
    <t>Servicio al ciudadano</t>
  </si>
  <si>
    <t>Atención y Gestión de denuncias por posibles actos de corrupción</t>
  </si>
  <si>
    <t>Secretaria General Alcaldía Mayor de Bogotá</t>
  </si>
  <si>
    <t>Directrices para la atención y gestión de denuncias por posibles actos de corrupción, y/o existencia de inhabildades, incompatibilidades o conflicto de intereses y protección de identidad del denuciante.</t>
  </si>
  <si>
    <t>Procedimiento Para la atención de la ciudadania y gestión de pqrs</t>
  </si>
  <si>
    <t>Secretaria Jurídica Distrital</t>
  </si>
  <si>
    <t>Directrices relacionadas con la atención de denunicas y/o quejas por posibles actos de corrupción.</t>
  </si>
  <si>
    <r>
      <t>Constitución</t>
    </r>
    <r>
      <rPr>
        <u/>
        <sz val="11"/>
        <rFont val="Arial"/>
        <family val="2"/>
      </rPr>
      <t xml:space="preserve"> </t>
    </r>
    <r>
      <rPr>
        <sz val="11"/>
        <rFont val="Arial"/>
        <family val="2"/>
      </rPr>
      <t>Política de Colombia</t>
    </r>
  </si>
  <si>
    <t xml:space="preserve">MARIA LEONOR BLANCO PINTO </t>
  </si>
  <si>
    <t xml:space="preserve">Gestión Documental </t>
  </si>
  <si>
    <t>Lineamientos técnicos para documentos electronicos en razón al COVID-19.</t>
  </si>
  <si>
    <t>047</t>
  </si>
  <si>
    <t>Lineamientos para uso de documentos electrónicos en ambientes de trabajo en casa por la contingencia generada por la emergencia sanitaria Covid-19.</t>
  </si>
  <si>
    <t>Lineamientos para el manejo de expedientes y comunicaciones oficiales en razón al COVID-19.</t>
  </si>
  <si>
    <t xml:space="preserve">Lineamientos para la administación de expedientes y comunicaciones oficiales. </t>
  </si>
  <si>
    <t>MARIA LEONOR BLANCO PINTO</t>
  </si>
  <si>
    <t>Gestión TIC</t>
  </si>
  <si>
    <t xml:space="preserve">Conunicaciones TICs y Manejo de la información </t>
  </si>
  <si>
    <t>Lineamientos para el uso de servicios en la nube, inteligencia artificial, seguridad digital y gestión de datos</t>
  </si>
  <si>
    <t>Se tiene presente en la adquisición de tecnología en la nube extracción de big data</t>
  </si>
  <si>
    <t>Por el cual se reglamenta el Decreto Legislativo 491 del 28 de marzo de 2020, en lo relacionado con la seguridad de los documentos firmados durante el trabajo en casa</t>
  </si>
  <si>
    <t>Los elementos se tienen en cuenta en la aplicación de firmas dentro del sistema gestión documental</t>
  </si>
  <si>
    <t>Directrices sobre Gobierno Abierto de Bogota</t>
  </si>
  <si>
    <t>Se vincula a la estructura de los proyectos relacionados con Gestión de Tecnologías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</si>
  <si>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</si>
  <si>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Se da aplicación dentro del PETI relcionano los lineamientos asociados a la adecuada administración de la infraestuctura TIC</t>
  </si>
  <si>
    <t>Por el cual se establecen los lineamientos generales de la Estrategia de Gobierno en Lí­nea de la República de Colombia, se reglamentan parcialmente las Leyes 1341 de 2009 y 1450 de 2011, y se dictan otras disposiciones.</t>
  </si>
  <si>
    <t>Se adpata para la implemetnación de Gobierno Digital teniendo como eje principal dicho decreto.</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</si>
  <si>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</si>
  <si>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 xml:space="preserve">Se adpata para la polotica de trtamiento de datos que se implementa en la entidad </t>
  </si>
  <si>
    <t xml:space="preserve">nacional </t>
  </si>
  <si>
    <t>Por la cual se definen principios y conceptos sobre la sociedad de la información y la organización de las Tecnologías de la Información y las Comunicaciones –TIC–, se crea la Agencia Nacional de Espectro y se dictan otras disposiciones.</t>
  </si>
  <si>
    <t>por el cual se establecen los lineamientos generales de la Estrategia de Gobierno en Línea de la República de Colombia, se reglamenta parcialmente la Ley 962 de 2005, y se dictan otras disposiciones.</t>
  </si>
  <si>
    <t>Adoptados en las actividades concernientes a la implmentación de la politica</t>
  </si>
  <si>
    <t>“Por el cual se dictan normas sobre asociación para actividades científicas y tecnológicas, proyectos de investigación y creación de tecnologías.”</t>
  </si>
  <si>
    <t xml:space="preserve">Edwin Gustavo Díaz Méndez </t>
  </si>
  <si>
    <t xml:space="preserve">Contratista profesional especializado de apoyo TIC </t>
  </si>
  <si>
    <t xml:space="preserve">Judicial </t>
  </si>
  <si>
    <t>Por la cual modifica el articulo 4 de la Ley 1882 de 2018 y se dictan otras disposiciones</t>
  </si>
  <si>
    <t>Decreto Legislativo</t>
  </si>
  <si>
    <t>Por el cual se adoptan medidas de urgencia en materia de contratacion estatal, con ocasión del Estado de Emergencia Economica, Social y Ecologica derivada de la Pandemia COVID-19</t>
  </si>
  <si>
    <t xml:space="preserve">Hasta tanto se mantenga la Emergencia Sanitaria. ( resolucion No. 385 del 12 de marzo de 2020) </t>
  </si>
  <si>
    <t>Por el cual se adoptan medidas en materia de contratacion estatal en el marco del Estado de Emergencia, Social y Ecologica</t>
  </si>
  <si>
    <t xml:space="preserve">Por el cual se modifican los articulos 2.2.1.1.2.1.1, 2.2.1.2.1.3.2 y 2.2.1.2.3.1.14 y se adicionan unos paragrafos transitorios a los articulos 2.2.1.1.1.5.2, 2.2.1.1.1.5.6 y 2.1.1.1.1.6.2 del Decreto 1082 de 2015, Unico reglamentario del Sector Administrativo de Planeacion Nacional </t>
  </si>
  <si>
    <t>A partir del 01 de agosto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</si>
  <si>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</si>
  <si>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medio del cual se impulsa el emprendimiento en Colombia</t>
  </si>
  <si>
    <t>General no aplica; y el articulo 2 del decreto 468 de 2020 tendra vigencia hasta el 31 de diciembre de 2021</t>
  </si>
  <si>
    <t xml:space="preserve">Por el cual se reglamenta el literal j del numeral 1 del articulo 8 de la ley 80 de 1993, modificado por el articulo 2 de la ley 2014 de 2019 y se adiciona el decreto 1069 de 2015, Unico reglamentario del sector Justicia y del dercho. </t>
  </si>
  <si>
    <t>Por el cual se declara un estado de emergencia, social y ecològica en todo el territorio nacional</t>
  </si>
  <si>
    <t>Duración del estado de emergencia</t>
  </si>
  <si>
    <t>Por el cual se adoptan medidas de urgencia para garantizar la atención y la prestación de los servicios por parte de las autoridades públicas y los particulares que cumplan funciones publicas y se toman medidas para la protección laboral y de los contratistas de prestación de servicios de las entidades públicas, en el marco del Estado de Emergencia Económica, Social y Ecológica</t>
  </si>
  <si>
    <t>Procuraduría General de la Nación</t>
  </si>
  <si>
    <t>Por medio de la cual se adoptan medidas para asegurar la prestación del servicio público e la conciliación extrajudicial enmateria de lo contencioso admisnitrativo en el marco de la emergencia sanitaria declarada por el Gobierno Nacional por causa del COVID-19 (Coronavirus)</t>
  </si>
  <si>
    <t>Vigente desde su expdeición y esta supeditada su aplicación a las regulaciones que profieran las autoridades nacionales comptentes.</t>
  </si>
  <si>
    <t>Por la cual se suspende la atención al público en todas las sedes de la Procuraduria General de la Nación</t>
  </si>
  <si>
    <t>Por la cual se prorroga la restricción de la atención presencial en el Centro de Atención al Público CAP y las demás sedes de la Procuraduría General de la Nación y se establecen reglas para la radicación de conciliaciones</t>
  </si>
  <si>
    <t>Por el cual se adoptan medidas para la garantía de los derechos de los usaurios del sistema de justicia, en el marco del Estado de Emergencia Económica, Social y Ecológica</t>
  </si>
  <si>
    <t>Suspensión de terminos de prescripción y caducidad y desitimiento tácito desde el 16 de marzo de 2020 hasta que el Consejo Superior de la Judicatura disponga su reanudación</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</si>
  <si>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en todo el territorio Nacional.</t>
  </si>
  <si>
    <t>Vigencia de 2 años a partir de su publicación 4/06/2020 hasta 4/06/2022
Declarado Exequible de manera condicionada el Artículo 6, inciso 3 del Artículo 8 y el parágrafo del Artículo 9 y Exequibles sus demás disposiciones por la Corte Constitucional mediante Sentencia C - 420 de 2020</t>
  </si>
  <si>
    <t>El Consejo Superior de la Judicatura</t>
  </si>
  <si>
    <t>“Por medio del cual se adoptan medidas para el levantamiento de los términos judiciales y se dictan otras disposiciones por motivos de salubridad pública y fuerza mayor</t>
  </si>
  <si>
    <t>Por el cual se dictan disposiciones especiales sobre el levantamiento de términos previsto en el Acuerdo PCSJA20-11567 de 2020</t>
  </si>
  <si>
    <t>Por el cual se adoptan unas medidas para la prestación del servicio de justicia de Administración de Justicia para los despachos judiciales y dependencias administrativas en todo el territorio nacional, a partir del 1º de octubre de 2020</t>
  </si>
  <si>
    <t>Por medio de la cual se reforma el Código de Procedimeinto Admisnitrativo y de lo Contencioso Admisnitrativo - Ley 1437 de 2011 - y se dictan otras disposiciones en materia de descongestión en los procesos que se tramitan ante la jurisdicción</t>
  </si>
  <si>
    <t xml:space="preserve">Vigente a partir de su publicación. Aplicación Art. 40 de la Ley 153 de 1887. </t>
  </si>
  <si>
    <t>Andres Felipe Florez Duran - Nilson Alfonso Aguirre Daza-Felipe Galeano Gomez-Edwar David Teran Lara-Andres Felipe Albarracin Rodriguez</t>
  </si>
  <si>
    <t xml:space="preserve">Contratista Abogado OAJ -  Profesional Especializado OAJ- Contratista Administrativo OAJ-Contratista Abogado OAJ-Jefe de la Oficina Asesora Juridica. </t>
  </si>
  <si>
    <t>Recursos Físicos</t>
  </si>
  <si>
    <t xml:space="preserve">LEY </t>
  </si>
  <si>
    <t>Norma tecnica colombiana NTC</t>
  </si>
  <si>
    <t>Ambiente Manejo de bolsas</t>
  </si>
  <si>
    <t>Por la cual se modifica la Resolución 668 de 2016 sobre uso racional de bolsas plásticas y se adoptan otras disposiciones</t>
  </si>
  <si>
    <t>Nuevo código de colores empieza a regir desde el 1 de enero del 2021</t>
  </si>
  <si>
    <t>Por el cual se modifica y reglamenta el Comité Institucional de Gestión y Desempeño MIPG de la Fundación Gilberto Álzate Avendaño y se dictan
 otras disposiciones</t>
  </si>
  <si>
    <t>Comité de bienes e inventarios.RF-PD-01 Procedimiento Manejo y Control de Bienes.</t>
  </si>
  <si>
    <t>Mantenimiento - Construcciones Sismorresistentes</t>
  </si>
  <si>
    <t xml:space="preserve"> DECRETO</t>
  </si>
  <si>
    <t>Por el cual se modifica parcialmente el
Reglamento Colombiano de Construcciones
Sismorresistentes NSR-10.</t>
  </si>
  <si>
    <t>Por la cual se aclaran y corrigen unos yerros en el Anexo General del Reglamento Técnico de Instalaciones Eléctricas - RETIE, establecido mediante Resolución No. 90708 de 2013</t>
  </si>
  <si>
    <t>Ambiente RAEE</t>
  </si>
  <si>
    <t>Por la cual se establecen los lineamientos para la
adopción de una política pública de gestión
integral de Residuos de Aparatos Eléctricos y
Electrónicos (RAEE), y se dictan otras
disposiciones</t>
  </si>
  <si>
    <t>Responsabilidad Manejo y Control de Bienes</t>
  </si>
  <si>
    <t xml:space="preserve">Directiva
Distrital </t>
  </si>
  <si>
    <t>Directrices para prevenir conductas irregulares
relacionadas con incumplimiento de los
manuales de funciones y de procedimientos y la
pérdida de elementos y documentos públicos</t>
  </si>
  <si>
    <t>Por el cual se dictan medidas tendientes al uso racional y eficiente de la energía eléctrica</t>
  </si>
  <si>
    <t>Por el cual se modifica y adiciona el Decreto 2331 de 2007 sobre uso racional y eficiente de energía eléctrica</t>
  </si>
  <si>
    <t>Por el cual se reglamenta parcialmente la prevención y el manejo de los residuos o desechos peligrosos generados en el marco de la gestión integral</t>
  </si>
  <si>
    <t>Ambiente Productos de limpieza</t>
  </si>
  <si>
    <t>Criterios para productos detergentes de limpieza. Esta norma específica los criterios ambientales
que deben cumplir los productos de limpieza
institucional, industrial y de uso doméstico, en
cualquier presentación (barra, polvo, líquido,
entre otros) para obtener el Sello Ambiental
Colombiano.</t>
  </si>
  <si>
    <t>Por el cual se reglamenta el artículo 15 de la Ley 373 de 1997 en relación con la instalación de equipos, sistemas e implementos de bajo consumo de agua</t>
  </si>
  <si>
    <t>Por el cual se adoptan normas sobre
construcciones sismo resistentes</t>
  </si>
  <si>
    <t>Mantenimiento - Planta Eléctrica</t>
  </si>
  <si>
    <t>Secretaría Distrital de Salud</t>
  </si>
  <si>
    <t>Por la cual se reglamenta el uso, ubicación e instalación de plantas productoras de electricidad "Plantas Eléctricas" dentro del perímetro urbano de la ciudad de Santa Fe de Bogotá, D.C.</t>
  </si>
  <si>
    <t>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t>
  </si>
  <si>
    <t>Andrea Isabel Casas, Horacio Cruz, Ivan Pérez, Jesús Lopez</t>
  </si>
  <si>
    <t xml:space="preserve">Profesional de Almacén, Auxiliar Administrativo,  Profesional de apoyo PIGA,  Profesional de apoyo de almacén.			</t>
  </si>
  <si>
    <t>Gestión del Talento Humano</t>
  </si>
  <si>
    <t>Ministerio de Salud y Protección Social</t>
  </si>
  <si>
    <t>Por medio de la cual se Modifica la resolución 666 de 2020 en el sentido de sustituir su anexo tecnico.</t>
  </si>
  <si>
    <t>Protocolo de Bioseguridad</t>
  </si>
  <si>
    <t>Por medio del cual se fija el incremento salarial para los empleados públicos del Sector Central de la Administración Distrital de Bogotá, D.C.</t>
  </si>
  <si>
    <t>Por la cual se modifica el Manual de Funciones y Competencias Laborales para el empleo Jefe de Oficina Código 006 Grado 01 de la Oficina de Control Interno de la Fundación Gilberto Alzate Avendaño</t>
  </si>
  <si>
    <t>Por la cual modifica el Manual de Funciones y Competencias Laborales de la Fundacion Gilberto Alzate Avendaño</t>
  </si>
  <si>
    <t>Modificado parcialmente por la Resolución 020 de 2020 y Resolución 130 de 2020.</t>
  </si>
  <si>
    <t>Modificado parcialmente por la Resolución 5008 de 2017 artículo 4° del Ministerio del Trabajo</t>
  </si>
  <si>
    <t xml:space="preserve">Por medio de la cual se incentiva la adecuada atención y cuidado de la primera infancia, se modifican los artículos 236 y 239 del código sustantivo del trabajo y se dictan otras disposiciones.
 </t>
  </si>
  <si>
    <t>Por medio del cual se adopta el Protocolo para la prevención del acoso laboral y sexual laboral, procedimientos de denuncia y protección a sus víctimas en el Distrito Capital</t>
  </si>
  <si>
    <t>"Por el cual se modifica la Planta de cargos y el Acuerdo No. 001 de 2007 que establece la escala salarial de los empleos de la Fundaciôn Gilberto AizatemAvendano y se dictan otras disposiciones"</t>
  </si>
  <si>
    <t>"Por el cual se modifica el acuerdo distrital No. 336 de 2008" sobre el Reconocimiento por Permanencia corresponde al 18% del total anual recibido en el quinto año por asignación básica mensual.</t>
  </si>
  <si>
    <t>Por la cual se expide el Código de Procedimiento Penal.</t>
  </si>
  <si>
    <t>Mecanismos de integracion social de las personas en situacion de discapacidad y se dictan otras disposiciones</t>
  </si>
  <si>
    <t>Lo complementa la Resolución del Ministerio de Trabajo 1016 de 1989, Artículo 10º Compilado por el art. 2.2.4.6.38, Decreto Nacional 1072 de 2015, Artículo 11º Compilado por el art. 2.2.4.6.39, Decreto Nacional 1072 de 2015, Artículo 32º Compilado por el art. 2.2.4.6.40, Decreto Nacional 1072 de 2015, el Decreto Nacional 16 de 1997 lo deroga parcialmente.</t>
  </si>
  <si>
    <t>30 de abril 2021 Actualización  1a línea de defensa
20feb/2021 Revisión Segunda Línea 20feb2021 OAP Proceso Gestión Mejora</t>
  </si>
  <si>
    <t>30 de abril 2021 Actualización  1a línea de defensa
Revision Segunda Linea 20feb2021 OAP Proceso Gestion Mejora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</si>
  <si>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</si>
  <si>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Gestión de las Comunicaciones</t>
  </si>
  <si>
    <t>Por la cual se adopta la actualización de la Plataforma Estratégica de la  Fundación Gilberto Álzate Avendaño y se derogan la Resolución 160 de 2018 y Resolución 184 de 2019</t>
  </si>
  <si>
    <t>Participación Ciudadana en la Gestión Pública</t>
  </si>
  <si>
    <t>Transformación cultural para la revitalización del centro</t>
  </si>
  <si>
    <t>Normatividad relacionada con instrucciones en virtud de la emergencia sanitaria generada por la pandemia del Coronavirus COVID - 19, y el mantenimiento del orden público, se decreta el aislamiento selectivo con distanciamiento individual responsable y la reactivación económica segura</t>
  </si>
  <si>
    <t>Deroga el Decreto 039 del 14 de enero de 2021.</t>
  </si>
  <si>
    <t>Implementación de medidas para la ejecución de la misionalidad de la entidad en medio de la pandemia del Covid 19, considerando para tales efectos, las medidas de bioseguridad correspondientes, así como las disposiciones referidas al control de aglomeraciones y realización de eventos en escenarios culturales y espacio público.</t>
  </si>
  <si>
    <t>Directrices relacionadas con la auteridad en el gasto público</t>
  </si>
  <si>
    <t xml:space="preserve">Directiva presidencial </t>
  </si>
  <si>
    <t>Directrices de austeridad</t>
  </si>
  <si>
    <t>Aplicabilidad en torno a la ejecución de procesos de contratación a través de acuerdos marco y demás herramientas que se dispongan desde Colombia Compra Eficiente.</t>
  </si>
  <si>
    <t>Destinación de recursos de inversión para la promoción de actividades artísticas y culturales, protafolio de estímulos de la entidad y la inversión en infraestructura cultural</t>
  </si>
  <si>
    <t>Normativa por la cual se abordan disposiciones relacionadas con el Código General Disciplinario</t>
  </si>
  <si>
    <t>Por medio de la cual se expide el Código General Disciplinario se derogan la Ley 734 de 2002 y algunas disposiciones de la Ley 1474 de 2011, relacionadas con el Derecho Disciplinario</t>
  </si>
  <si>
    <t>Normativa referencia para el aprovechamiento del Espacio Público</t>
  </si>
  <si>
    <t>Por medio del cual se establece el Marco Regulatorio del Aprovechamiento Económico del Espacio Público en el Distrito Capital de Bogotá y se dictan otras disposiciones</t>
  </si>
  <si>
    <t>Normas Generales sobre derechos de autor y conexos</t>
  </si>
  <si>
    <t>Por la cual se modifica la ley 23 de 1982 y se establecen otras disposiciones en materia de derecho de autor y derechos conexos.</t>
  </si>
  <si>
    <t>Normativa referida a la implementación del plan de acciones afirmativas para el reconocimiento de la diversidad cultural en Bogotá - población raizal</t>
  </si>
  <si>
    <t>Por medio del cual se adopta el Plan Integral de Acciones Afirmativas para el reconocimiento de la diversidad cultural y la garantía de los derechos de la Población Raizal residente en Bogotá, D.C.</t>
  </si>
  <si>
    <t>Normativa referida a la implementación del plan de acciones afirmativas para el reconocimiento de la diversidad cultural en Bogotá - población afro</t>
  </si>
  <si>
    <t>Por medio del cual se adopta el Plan Integral de Acciones Afirmativas para el Reconocimiento de la Diversidad Cultural y la Garantía de los Derechos de la población Negra, Afrodescendiente y Palenquera residente en Bogotá D.C.</t>
  </si>
  <si>
    <t>Normas Generales de Contratación Pública con Personas Jurídicas sin animo de lucro</t>
  </si>
  <si>
    <t xml:space="preserve">Por el cual se reglamenta la contratación con entidades privadas sin ánimo
de lucro a la que hace referencia el inciso segundo del artículo 355 de la
Constitución Política </t>
  </si>
  <si>
    <t>Suspendido provicionalmente -  Concepto Colombia Compra Eficiente número: 4201713000004928</t>
  </si>
  <si>
    <t>Normativa referencia al Código Nacional de Policía</t>
  </si>
  <si>
    <t>Por el cual se expide el Código de Policía</t>
  </si>
  <si>
    <t>Modificado por Ley 2054 de 2020
Adicionado por Ley 2030 de 2020
Modificado por Ley 2030 de 2020</t>
  </si>
  <si>
    <t>Resolución referida al registro como productor de espectaculo publico expedida por MIN CULTURA</t>
  </si>
  <si>
    <t>Ministerio de Cultura</t>
  </si>
  <si>
    <t>Por la cual se imparten instrucciones para el registro como productor de espectáculos públicos de las artes escénicas en cumplimiento del decreto 2380 de 2015 y se dictan otras disposiciones - PULEP</t>
  </si>
  <si>
    <t>Desarrollo normativo del sector del espectaculo público y las artes escenicas en Colombia</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</si>
  <si>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</si>
  <si>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Desarrollo normativo aplicable a las entidades culturales en el pais</t>
  </si>
  <si>
    <t>Por medio del cual se expide el Decreto Único Reglamentario del Sector Cultura”</t>
  </si>
  <si>
    <t>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</si>
  <si>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Gestión de permisos para actividades que impliquen aglomeración de públicos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</si>
  <si>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</si>
  <si>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</si>
  <si>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Por el cual se adopta el Marco regulatorio del Aprovechamiento del Espacio Público en el Distrito Capital de Bogotá</t>
  </si>
  <si>
    <t>Derogado por el art. 32, Decreto Distrital 552 de 2018.</t>
  </si>
  <si>
    <t>Normativa referencia para el tratamiento de datos personales</t>
  </si>
  <si>
    <t>Por la cual se reglamenta parcialmente la Ley 1581 de 2012</t>
  </si>
  <si>
    <t>Por la cual se dictan disposiciones generales para la protección de datos personales.</t>
  </si>
  <si>
    <t>Normativa referencia con la supresión de trámites innecesarios</t>
  </si>
  <si>
    <t>“Por la cual se toman medidas para formalizar el sector del espectáculo público de las artes escénicas, se otorgan competencias de inspección, vigilancia y control sobre las sociedades de gestión colectiva y se dictan otras disposiciones.”</t>
  </si>
  <si>
    <t>Plan decenal de cultura 2012-2021, marco sectorial donde se imparten politicas frente a la ejecución de planes, programas y proyectos artísticos y culturales en la ciudad de Bogotá</t>
  </si>
  <si>
    <t>Secretaria Distrital de Cultura, Recreación y Deporte</t>
  </si>
  <si>
    <t>Plan</t>
  </si>
  <si>
    <t xml:space="preserve">PLAN DECENAL DE CULTURAL </t>
  </si>
  <si>
    <t>PLAN DECENAL DE CULTURAL 2012-2021</t>
  </si>
  <si>
    <t>Normativa referencia a la prevención de actos de corrupción</t>
  </si>
  <si>
    <t>Normativa referencia de reglamentación del sistema único de gestión para registro, evaluación y autorización de aglomeración</t>
  </si>
  <si>
    <t>Por el cual se reglamenta el Acuerdo 424 de 2009, que creó el Sistema Único de Gestión para el registro, evaluación y autorización de actividades de aglomeración de público en el Distrito Capital, y se dictan otras disposiciones</t>
  </si>
  <si>
    <t xml:space="preserve"> Derogado por el art. 59, Decreto Distrital 599 de 2013.</t>
  </si>
  <si>
    <t>Normativa referencia a la ejecución de procesos editoriales e impresos</t>
  </si>
  <si>
    <t>"Por el cual modifica el artículo primero del Decreto Distrital 054 de 2008, por el cual se reglamenta la elaboración de impresos y publicaciones de las entidades y organismos de la Administración Distrital"</t>
  </si>
  <si>
    <t>Normatividad General sobre temas referentes a la protección del patrimonio inmueble en Colombia</t>
  </si>
  <si>
    <t>Por la cual se modifica y adiciona la Ley 397 de 1997
-Ley General de Cultura- y se dictan otras disposiciones.</t>
  </si>
  <si>
    <t>"Por el cual se reglamenta la elaboración de impresos y publicaciones de las entidades y organismos de la Administración Distrital".</t>
  </si>
  <si>
    <t>Instrumento legal mediante el cual se adopta el sistema distrital de arte, cultura y patrimonio en Bogotá</t>
  </si>
  <si>
    <t>"Por el cual se reforma el Sistema Distrital de Cultura y se establece el Sistema Distrital de Arte, Cultura y Patrimonio".</t>
  </si>
  <si>
    <t>Normativa referencia para la protección integral de los niños, las niñas y los adolescentes</t>
  </si>
  <si>
    <t>Por la cual se expide el Código de la Infancia y la Adolescencia.</t>
  </si>
  <si>
    <t>Modificada por el art. 36, Decreto Nacional 126 de 2010, en lo relativo a las multas, Reglamentada parcialmente por el Decreto Nacional 860 de 2010</t>
  </si>
  <si>
    <t>Desarrollo del postulado constitucional señalado en los articulos 70, 71, y 72 de la Constitución Politica de Colombia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</si>
  <si>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</si>
  <si>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Modificado por Decreto 2106 de 2019
Reglamentado parcialmente por Decreto 2941 de 2009
Modificado por Ley 797 de 2003
Reglamentado parcialmente por Decreto 833 de 2002
Reglamentado parcialmente por Decreto 358 de 2000</t>
  </si>
  <si>
    <t>Normatividad relacionada con la Educación no formal en Colombia</t>
  </si>
  <si>
    <t>Por la cual se expide la ley general de educación.</t>
  </si>
  <si>
    <t xml:space="preserve">Adicionado por Decreto 660 de 2020
</t>
  </si>
  <si>
    <t>Normas Generales de Contrtación Pública</t>
  </si>
  <si>
    <t>Por la cual se expide el estatuto general de contratación de la administración pública</t>
  </si>
  <si>
    <t>Adicionado por Decreto 537 de 2020
Reglamentado por Decreto 734 de 2012
Reglamentado parcialmente por Decreto 2473 de 2010
Reglamentado parcialmente por Decreto 2474 de 2008
Modificado por Ley 1150 de 2007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</si>
  <si>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Deber del Estado del fomento al arte y la cultura, y acceso del mismo en igualdad de condiciones para la ciudadanía en general</t>
  </si>
  <si>
    <t>“Sobre derechos de autor”</t>
  </si>
  <si>
    <t>Normatividad relacionado 
con las bibliotecas públicas.</t>
  </si>
  <si>
    <t xml:space="preserve">El Congreso de Colombia </t>
  </si>
  <si>
    <t>Por la cual se organiza la red nacional de bibliotecas públicas y se dictan otras disposiciones.</t>
  </si>
  <si>
    <t>Normatividad que anuncia el inició de la adquisición predial en virtud de la ley 388 de de 1997</t>
  </si>
  <si>
    <t xml:space="preserve">El Alcalde Mayor de Bogotá, D.C. </t>
  </si>
  <si>
    <t xml:space="preserve">“Por medio del cual se anuncia la puesta en marcha del componente urbanístico del proyecto de iniciativa pública denominado El Bronx, y se dictan otras disposiciones.” </t>
  </si>
  <si>
    <t>modificado por el Decreto 397 de 2016 Alcaldía Mayor de Bogotá, D.C.</t>
  </si>
  <si>
    <t>EL CONCEJO DE BOGOTÁ, D.C.</t>
  </si>
  <si>
    <t xml:space="preserve">"Por el cual se institucionaliza la Red Distrital de Bibliotecas Públicas de Bogotá D.C., y se dictan otras disposiciones"
 </t>
  </si>
  <si>
    <t>Reglamentado por el Decreto Distrital 624 de 2016</t>
  </si>
  <si>
    <t>Normas relacionadas declaratoria de utilidad pública para la adquisición predial.</t>
  </si>
  <si>
    <t>Por medio del cual se anuncia un proyecto de renovación urbana en los barrios Voto Nacional y La Estanzuela, y se declaran los motivos de utilidad pública e interés social, así como la existencia de condiciones de urgencia para un sector del barrio Voto Nacional</t>
  </si>
  <si>
    <t>Declaratoria de Bien de interes cultural</t>
  </si>
  <si>
    <t>La secretaria del despacho</t>
  </si>
  <si>
    <t>"Por la cual se decide la inclusión en el listado de Bienes de Interés cultural de inmueble ubicado en la Carrera 15 9-11/57/41/73, Barrio voto Nacional, Localidad de Los Martires en Bogota D.C."</t>
  </si>
  <si>
    <t>Normas relacionadas con las  acciones necesarias para  garantizar la protección, conservación y sostenibilidad de los BIC</t>
  </si>
  <si>
    <t xml:space="preserve">El Ministro de Cultura </t>
  </si>
  <si>
    <t>Por la cual se aprueba el Plan Especial de Manejo y Protección PEMP del Centro Histórico de Bogotá, declarado como bien de ineteres cultural del ámbito Nacional"</t>
  </si>
  <si>
    <t xml:space="preserve">Vigente. </t>
  </si>
  <si>
    <t>Normas que regulan estrategias de articulación con los sectores públicos y privados para el desarrollo de las industrias creativas y culturales.</t>
  </si>
  <si>
    <t>"Por el cual se adiciona un título a la parte XII del Libro 2 del Decreto 1080 de 2015 Único Reglamentario del Sector Cultura, y se adopta la Política Pública integral de la Economía Creativa (Política Integral Naranja)</t>
  </si>
  <si>
    <t>Adiciona Decreto 1080 de 2015 Sector Cultura</t>
  </si>
  <si>
    <t>Normas relacionados con las áreas de desarrollo naranja.</t>
  </si>
  <si>
    <t>"Por medio del cual se declaran, reconocen,delimitan Áreas de Desarrollo Naranja- Distritos Creativos en Bogotá D.C."</t>
  </si>
  <si>
    <t>Normativa por la cual se busca emprendimiento, el crecimiento, consolidación y sostenibilidad de las empresas</t>
  </si>
  <si>
    <t>Por medio del cual se impulsa el emprendimiento en Colombia.</t>
  </si>
  <si>
    <t>Modificado por Decreto 296 de 2021</t>
  </si>
  <si>
    <t xml:space="preserve">Normas que reglamenta las condiciones de las Áreas de Desarrollo Naranja </t>
  </si>
  <si>
    <t>"Por el cual se adiciona el Decreto 1080 de 2015, Único Reglamentario del Sector Cultura, y se reglamentan los artículos 179 y 180 de la Ley 1955 de 2019, Ley del Plan Nacional de Desarrollo 2018 - 2022, Pacto por Colombia, Pacto por la Equidad”</t>
  </si>
  <si>
    <t>Adiciona Decreto 1080 de 2015 Sector Cultura.</t>
  </si>
  <si>
    <t>Normas que regulan el plan de Inversiones para Bogotá D. C. para el período 2020-2024</t>
  </si>
  <si>
    <t>El consejo de bogota D.C.</t>
  </si>
  <si>
    <t>"Por medio del cual se adopta el Plan de desarrollo económico, social, ambiental y de obras públicas del Distrito Capital 2020-2024 “Un nuevo contrato social y ambiental para la Bogotá del siglo XXI”</t>
  </si>
  <si>
    <t>Normas que regulan la zona desarrollada pero subutilizada del voto nacional</t>
  </si>
  <si>
    <t>Decreto Distrital</t>
  </si>
  <si>
    <t>"Por medio de la cual se adopta el Plan Parcial de Renovación Urbana "Voto Nacional-La Estanzuela", ubicado en la localidad de Los Mártires y se dictan otras disposiciones"</t>
  </si>
  <si>
    <t>regulación de Actividades Susceptibles de aprovechamiento económico</t>
  </si>
  <si>
    <t xml:space="preserve">La comisión Intersectorial del Espacio Público del Distrito Capital -CIEP, </t>
  </si>
  <si>
    <t>"Por la cual se actualiza los listados de las actividades suceptibles de aprovechamiento ecxonómico permitidas en el espacio público, los Elementos de espacio público donde se permiten las actiavidaes suceptibles de aprovechamiento economico y las Entidaes Gestoras del Aprovechamiento Económico del Espacio Público, contenidas en los articulos 8, 10,y 12 del Decreto Distrital 552 de 2018.</t>
  </si>
  <si>
    <t>Rgulación del espaci público de la Milla</t>
  </si>
  <si>
    <t xml:space="preserve">El Director Técnico de Administración de Infraestructura del Instituto de Desarrollo Urbano. </t>
  </si>
  <si>
    <t>"Por la cual el Instituto de Desarrollo Urano - IDU realiza entrega temporal en administración del espacio público denominado la Milla- Plazoleta ubicada en la carrera 15 entre las calles 9 y 10 para la integración al proyecto BRONX DISTRITO CREATIVO, a la FUNDACIÓN GILBERTO ALZATE AVENDAÑO-FUGA.</t>
  </si>
  <si>
    <t>Normas que regulan los BIC</t>
  </si>
  <si>
    <t>Por el cual se modifica y adiciona el decreto 1080 de 2015, Decreto Único Reglamentario del Sector Cultura, en lo relacionado con el Patrimonio Cultural Material e Inmaterial</t>
  </si>
  <si>
    <t>Normas en derechos de autor</t>
  </si>
  <si>
    <t>por la cual se modifica y adiciona la ley 23 de 1982
y se modifica la ley 29 de 1944</t>
  </si>
  <si>
    <t>Normativa empleada para dar cumplimiento de las prerrogativas existentes en materia de propiedad intelectual. Particularmente es empleada en los programas misionales, a fin de realizar la verificación y posibilidad de uso de obras de arte que esten protegidas por derechos de autor y/o conexos.</t>
  </si>
  <si>
    <t>por la cual se modifica el artículo 98 de la Ley 23 de 1982 “Sobre derechos de autor”, se establece una remuneración por comunicación pública a los autores de obras cinematográficas o “Ley Pepe Sánchez”.</t>
  </si>
  <si>
    <t>Por la cual se adiciona la Ley 23 de 1982, sobre Derechos de Autor, se establece una remuneración por comunicación pública a los artistas intérpretes o ejecutantes de obras y grabaciones audiovisuales o "Ley Fanny Mikey".</t>
  </si>
  <si>
    <t>por el cual se expide el Plan Nacional de Desarrollo 2018-2022. “Pacto por Colombia, Pacto por la Equidad”.</t>
  </si>
  <si>
    <t>Por la cual se expide el Código Penal</t>
  </si>
  <si>
    <t>Comunitaria</t>
  </si>
  <si>
    <t>Comisión del Acuerdo de Cartagena</t>
  </si>
  <si>
    <t>Decisión Andina</t>
  </si>
  <si>
    <t xml:space="preserve">Régimen Común sobre Derecho
de Autor y Derechos Conexos </t>
  </si>
  <si>
    <t>Espectáculos públicos</t>
  </si>
  <si>
    <t>Por el cual se reglamenta la Ley 1493 de 2011</t>
  </si>
  <si>
    <t>Normativa empleada para dar cumplimiento de las prerrogativas existentes en materia de aglomeración de públicos y espectaculos de las artes escenicas. Particularmente es empleada en los programas misionales, a fin de realizar la verificación de la complejidad de los eventos realizados en el teatro, el muelle y esapcios alternativos</t>
  </si>
  <si>
    <t>Por la cual se resuelve impartir instrucciones sobre la aplicación de la Ley 1493 de 2011.</t>
  </si>
  <si>
    <t>Normativa empleada para dar cumplimiento de las prerrogativas existentes en materia de la Ley del Espectaculo Publico - LEP. Particularmente es empleada para la ejecución de proyectos de infraestructura que son financiados con recursos LEP.</t>
  </si>
  <si>
    <t>Por el cual se reglamenta la Ley 1493 de 2011, se modifica el Decreto 1258 de 2012 y se dictan otras disposiciones</t>
  </si>
  <si>
    <t>Normativa empleada para dar cumplimiento de las prerrogativas existentes en materia de la Ley del Espectaculo Publico - LEP. Particularmente es empleada para la verificación de temas presupuestales en torno a la financiación de proyectos de infraestructura financiados con recursos LEP.</t>
  </si>
  <si>
    <t>EDGAR ANDRÉS LÓPEZ GÓMEZ - MARTHA LILIANA GONZALEZ</t>
  </si>
  <si>
    <t>Contratista Subdirección Artística y Cultural - Contratista Subdirección para la gestión del centro de Bogotá</t>
  </si>
  <si>
    <t>Destinación de recursos de inversión para la promoción de actividades artísticas y culturales, protafolio de estímulos de la entidad y la inversión en infraestructura cultural, proyecto de inversión BDC</t>
  </si>
  <si>
    <t>Destinación de recursos de inversión para la promoción de actividades artísticas y culturales, protafolio de estímulos de la entidad y la inversión en infraestructura cultural. proyecto de inversión BDC</t>
  </si>
  <si>
    <t>Columna1</t>
  </si>
  <si>
    <t>Columna2</t>
  </si>
  <si>
    <t>Columna3</t>
  </si>
  <si>
    <t>Columna4</t>
  </si>
  <si>
    <t>Columna5</t>
  </si>
  <si>
    <t>Columna6</t>
  </si>
  <si>
    <t>Columna7</t>
  </si>
  <si>
    <t>Columna8</t>
  </si>
  <si>
    <t>Columna9</t>
  </si>
  <si>
    <t>Planeación institucional 
Racionalización de Trámites
Participación ciudadana en la gestión pública 
Seguimiento y Evaluación del Desempeño Instituciona
Transparencia, Acceso a la Información Pública y Lucha Contra la Corrupciónl
Gestión del conocimiento y la innovación
Control interno</t>
  </si>
  <si>
    <t>Planeación</t>
  </si>
  <si>
    <t xml:space="preserve">NOMBRE DE LA ENTIDAD </t>
  </si>
  <si>
    <t>Plataforma Estratégica</t>
  </si>
  <si>
    <t xml:space="preserve">Institucional  </t>
  </si>
  <si>
    <t xml:space="preserve">Resolución  </t>
  </si>
  <si>
    <t>"Por la cual se adopta la actualización de la Plataforma Estratégica de la  Fundación Gilberto Álzate Avendaño y se derogan la Resolución 160 de 2018 y  Resolución 184 de 2019</t>
  </si>
  <si>
    <t>Plataforma Estratégica; Plan estratégico Institucional  y planes institucionales</t>
  </si>
  <si>
    <t xml:space="preserve">Rendición de Cuentas y Participación Democrática </t>
  </si>
  <si>
    <t xml:space="preserve">Presidente de la República </t>
  </si>
  <si>
    <t>Por el cual se crea y organiza el Sistema Nacional de Rendición de Cuentas</t>
  </si>
  <si>
    <t>Estrategia de Rendición de Cuentas / /Plan Anticorrupción y de Atención al ciudadano</t>
  </si>
  <si>
    <t>Ley de transparencia y acceso a la información pública</t>
  </si>
  <si>
    <t xml:space="preserve">El Ministro De Tecnologías de La Información y las Comunicaciones </t>
  </si>
  <si>
    <t>Por la cual se definen los estándares y directrices para publicar la información señalada en la Ley 1712 del 2014 y se definen los requisitos materia de acceso a la información pública, accesibilidad web, seguridad digital, y datos abiertos.</t>
  </si>
  <si>
    <t>Derogó la Resolución Mintic 3564 de 2015. Todos sus requerimientos se vuelven obligatorios en enero 2022. En este momento las entidades deben hacer la transición para su aplicación.</t>
  </si>
  <si>
    <t>Procedimientos /Plan Anticorrupción y de Atención al ciudadano</t>
  </si>
  <si>
    <t>Normas Generales - Anticorrupción</t>
  </si>
  <si>
    <t xml:space="preserve">La Alcaldesa Mayor de Bogotá D.C </t>
  </si>
  <si>
    <t>Por el cual se expiden lineamientos generales sobre transparencia, integridad y medidas anticorrupción en las entidades y organismos del orden distrital y se dictan otras disposiciones</t>
  </si>
  <si>
    <t>Proyectos de Inversión</t>
  </si>
  <si>
    <t xml:space="preserve">Alcaldía Mayor de Bogotá D.C.  </t>
  </si>
  <si>
    <t>Por medio del cual se adopta el Plan de Desarrollo Económico, Social, Ambiental y de Obras Públicas del Distrito Capital 2020-2024 "Un Nuevo Contrato Social y Ambiental para la Bogotá del Siglo XXI"</t>
  </si>
  <si>
    <t>Proyectos de inversión, Informes de gestión</t>
  </si>
  <si>
    <t xml:space="preserve">Modelo Integrado de Planeación y Gestión  </t>
  </si>
  <si>
    <t xml:space="preserve"> Por medio del cual se reglamenta el Sistema de Gestión en el Distrito Capital y se dictan otras disposiciones</t>
  </si>
  <si>
    <t>Planes Institucionales</t>
  </si>
  <si>
    <t>Presupuesto</t>
  </si>
  <si>
    <t xml:space="preserve">
Por medio del cual se reglamenta el Estatuto Orgánico del Presupuesto Distrital y se dictan otras disposiciones</t>
  </si>
  <si>
    <t>Anteproyecto de presupuesto</t>
  </si>
  <si>
    <t>Gestión territorial</t>
  </si>
  <si>
    <t>Secretaria Distrital de Gobierno</t>
  </si>
  <si>
    <t>Por medio del cual se reglamenta el Acuerdo 740 de 2019 y se dictan otras disposiciones sobre la  organización y el funcionamiento de las localidades de Bogotá, D.C</t>
  </si>
  <si>
    <t>Deroga el Decreto Distrital 101 de 2010, a excepción del artículo décimo tercero.</t>
  </si>
  <si>
    <t>Por medio del cual se adopta el Modelo Integrado de Planeación y Gestión Nacional y se dictan otras disposiciones</t>
  </si>
  <si>
    <t>Derogado por el artículo 47 del Decreto 807 de 2019 " Por medio del cual se reglamenta el Sistema de Gestión en el Distrito Capital y se dictan otras disposiciones"</t>
  </si>
  <si>
    <t>Funcioamiento del Comité Institucional de Gestión y
Desempeño MIPG y Funciones de los comités internos de la FUGA</t>
  </si>
  <si>
    <t>Por el cual se modifica y reglamenta el Comité Institucional de Gestión y Desempeño MIPG de la Fundación Gilberto Álzate Avendaño y se dictan otras disposiciones</t>
  </si>
  <si>
    <t>Por el cual se expide el Plan Nacional de Desarrollo 2018 - 2022</t>
  </si>
  <si>
    <t xml:space="preserve">Plan de Desarrollo  </t>
  </si>
  <si>
    <t>Participación Ciudadana</t>
  </si>
  <si>
    <t>"Por medio de la cual se conforma el Equipo de Gestores de Integridad de la Fundación Gilberto Alzate Avendaño"</t>
  </si>
  <si>
    <t>Procedimiento de Participación Ciudadana y Plan de Participación Ciudadana</t>
  </si>
  <si>
    <t>Ejecución presupuestal</t>
  </si>
  <si>
    <t>Por medio de la cual se modifica parcialmente el Manual de Programación, Ejecución y Cierre Presupuestal del Distrito Capital, adoptado y consolidado mediante Resolución No. SDH000191 del 22 de septiembre de 2017</t>
  </si>
  <si>
    <t>Manual único</t>
  </si>
  <si>
    <t>Manual Único de Rendición de Cuentas V2. Lineamientos nacionales de Rendición de Cuentas</t>
  </si>
  <si>
    <t>Plan Anticorrupción y de Atención al Ciudadano y Procedimiento Rendición de Cuentas</t>
  </si>
  <si>
    <t xml:space="preserve">Participación Ciudadana
Sistema de Arte, Cultura y Patrimonio  </t>
  </si>
  <si>
    <t>Por medio del cual se modifica, adiciona y reglamenta el Decreto Distrital 627 de 2007 Por el  cual se reforma el  Sistema Distrital de Cultura y se establece el  Sistema Distrital de Arte, Cultura y Patrimonio y se dictan otras disposiciones</t>
  </si>
  <si>
    <t>Plan de Participación Ciudadana</t>
  </si>
  <si>
    <t xml:space="preserve">Integración de Planes Institucionales </t>
  </si>
  <si>
    <t>Por eI cuaI se fijan directrices para a integración de los planes institucionales y estratégicos al Plan de Acción por parte de las entidades del Estado</t>
  </si>
  <si>
    <t>Funciones y estructura organizacional FUGA</t>
  </si>
  <si>
    <t>El presente Acuerdo rige a partir de la fecha de su publicación y deroga el artículo diez y seis del Acuerdo 002 de 1999, el artículo dos del Acuerdo 001 de 2011 y demás disposiciones que le sean contrarias.</t>
  </si>
  <si>
    <t>Plan Estratégico Institucional y plan de acción por dependencias</t>
  </si>
  <si>
    <t>Por medio de la cual se adopta y consolida el Manual de Programación, Ejecución y Cierre Presupuestal del Distrito Capital.</t>
  </si>
  <si>
    <t>Resolución SDH037 de 2019 " Por medio de la cual se modifica parcialmente el Manual de Programación, Ejecución y Cierre Presupuestal del Distrito Capital, adoptado y consolidado mediante Resolución No. SDH000191 del 22 de septiembre de 2017"</t>
  </si>
  <si>
    <t xml:space="preserve">Por medio del cual se modifica el Decreto 1083 de 2015, Decreto Único Reglamentario del Sector Función Pública, en lo relacionado con el Sistema de Gestión establecido en el artículo 133 de la Ley 1753 de 2015
</t>
  </si>
  <si>
    <t>El presente decreto rige a partir de la fecha de su publicación, deroga el artículo 2.2.21.1.4, el segundo inciso del literal c. del artículo 2.2.21.2.2, el numeral 4 del artículo 2.2.21.2.4, el segundo y tercer incisos del literal e) del artículo 2.2.21.2.5, el artículo 2.2.24.3 y el Capítulo 6 del Título 21; sustituye los Títulos 22 y 23 y modifica el literal I) del artículo 2.2.21.3.9, los artículos 2.2.21.3.14 y 2.2.24.4 del Decreto 1083 de 2015; deroga el Decreto 1826 de 1994 así como las normas y disposiciones que le sean contrarias. De acuerdo con lo dispuesto en el artículo 133 de la Ley 1753 de 2015, una vez sea expedido el presente Decreto, quedan derogados los artículos 15 al 23 de la Ley 489 de 1998 y la Ley 872 de 2003.</t>
  </si>
  <si>
    <t>Planes de acción</t>
  </si>
  <si>
    <t>Por la cual se dictan los lineamientos para el registro de la información de inversión pública de la entidades territoriales</t>
  </si>
  <si>
    <t>Proyectos de inversión</t>
  </si>
  <si>
    <t>Plan de Desarrollo actual</t>
  </si>
  <si>
    <t>Concejo de Bogotá D.C</t>
  </si>
  <si>
    <t>Por el cual se adopta El Plan de Desarrollo Económico, Social, Ambiental y de Obras Públicas para Bogotá D.C. 2016 - 2020 "Bogotá Mejor Para Todos"</t>
  </si>
  <si>
    <t>Plan Anticorrupción y de Atención al Ciudadano</t>
  </si>
  <si>
    <t>Por el cual se sustituye el Título IV de la Parte 1 del Libro 2 del Decreto 1081 de 2015, relativo al “Plan Anticorrupción y de Atención al Ciudadano</t>
  </si>
  <si>
    <t xml:space="preserve">Ley  </t>
  </si>
  <si>
    <t>Por la cual se dictan disposiciones en materia de promoción y protección del derecho a la participación democrática</t>
  </si>
  <si>
    <t>Plan Anticorrupción y de Atención al Ciudadano
Rendición de Cuentas  
Plan de Participación Ciudadana</t>
  </si>
  <si>
    <t xml:space="preserve">Programación Ejecución y Cierre presupuestal </t>
  </si>
  <si>
    <t>Secretaria Distrital de Hacienda</t>
  </si>
  <si>
    <t>Por medio de la cual se adopta y consolida el Manual de Programación, Ejecución y Cierre Presupuestal del Distrito Capital”</t>
  </si>
  <si>
    <t>Link de transparencia
Transparencia Pasiva -Atención a la ciudadanía (PQRS)</t>
  </si>
  <si>
    <t>Por el cual se reglamenta parcialmente la Ley 1712 de 2014 y se dictan otras disposiciones.</t>
  </si>
  <si>
    <t>Link de transparencia
Transparencia Pasiva -Respuesta  a solicitudes de información</t>
  </si>
  <si>
    <t>Link de transparencia
Transparencia Pasiva (PQRS)</t>
  </si>
  <si>
    <t>Por medio del cual se fortalece institucionalmente a las Alcaldías Locales, se fortalece el esquema de gestión territorial de las entidades distritales en las localidades se desarrollan instrumentos para una mejor gestión administrativa y se determinan otras disposiciones</t>
  </si>
  <si>
    <t xml:space="preserve">Derogada por el artículo 34 de Decreto Distrital. 768 de 2019 "Por medio del cual se reglamenta el Acuerdo 740 de 2019 y se dictan otras disposiciones", a excepción del artículo décimo tercero </t>
  </si>
  <si>
    <t xml:space="preserve">Política Pública Participación Incidente  </t>
  </si>
  <si>
    <t>Plan Anticorrupción y de Atención al Ciudadano
Plan de Participación Ciudadana</t>
  </si>
  <si>
    <t>Estatuto Anticorrupción</t>
  </si>
  <si>
    <t>Consejo Nacional de Política Económica y Social República de Colombia Departamento Nacional de Planeación - DAFP</t>
  </si>
  <si>
    <t>Conpes</t>
  </si>
  <si>
    <t xml:space="preserve">Política de Rendición de Cuentas de la Rama Ejecutiva a los ciudadanos. </t>
  </si>
  <si>
    <t>Por el cual se modifica el artículo 1 y el parágrafo único del Acuerdo 63 de 2002</t>
  </si>
  <si>
    <t>Presupuesto de Inversión</t>
  </si>
  <si>
    <t xml:space="preserve">Por la cual se organizan metodologías, criterios y procedimientos que permitan integrar los Sistemas de Planeación y la Red Nacional de Bancos de Programas y Proyectos. .
 </t>
  </si>
  <si>
    <t>Formulación, registro y seguimiento de los  proyectos de inversion de la entidad</t>
  </si>
  <si>
    <t>Por el cual se crea el Sistema de Información de Seguimiento a los Proyectos de Inversión Pública.</t>
  </si>
  <si>
    <t xml:space="preserve">Planeación Estratégica </t>
  </si>
  <si>
    <t>Por el cual se definen los procedimientos de armonización del presupuesto con los planes de desarrollo</t>
  </si>
  <si>
    <t>Banco de proyectos</t>
  </si>
  <si>
    <t>Por el cual se actualizan los procedimientos del Banco Distrital de Programas y Proyectos.</t>
  </si>
  <si>
    <t>Por la cual se establecen normas para el funcionamiento interno del Archivo General del Departamento Administrativo de Planeación Distrital.</t>
  </si>
  <si>
    <t>Plan de Desarrollo y Proyectos de Inversión</t>
  </si>
  <si>
    <t xml:space="preserve">        
Por la cual se reglamenta el funcionamiento del Banco de Programas y Proyectos de la Administración Central y Descentralizada, Empresas y Localidades</t>
  </si>
  <si>
    <t xml:space="preserve">Reglamentado por el Decreto Distrital 499 de 2003, Reglamentado por el Decreto Distrital 390 de 2008, Reglamentado por el Decreto Distrital 216 de 2017, Reglamentado por el Decreto Distrital 777 de 2019 "  Por medio del cual se reglamenta el Estatuto Orgánico del Presupuesto Distrital y se dictan otras disposiciones"
 </t>
  </si>
  <si>
    <t xml:space="preserve">Trámites y procedimientos  </t>
  </si>
  <si>
    <t>Por el cual se suprimen y reforman regulaciones,  procedimientos o trámites innecesarios existentes en la Administración Pública.</t>
  </si>
  <si>
    <t xml:space="preserve">Ética en la administración Pública  </t>
  </si>
  <si>
    <t>Por la cual se dictan normas tendientes a preservar la moralidad en la administración pública y se fijan disposiciones con el fin de erradicar la corrupción administrativa.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</si>
  <si>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</si>
  <si>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Reglamentado parcialmente por el Decreto Distrital 032 de 2007 "Por el cual se reglamenta el Acuerdo 12 de 1994, en lo referente al Consejo Territorial de Planeación Distrital" </t>
  </si>
  <si>
    <t>Por la cual se dictan normas sobre mecanismos de participación ciudadana.</t>
  </si>
  <si>
    <t>Planes de desarrollo</t>
  </si>
  <si>
    <t>Por la cual se establece la Ley Orgánica del Plan de Desarrollo</t>
  </si>
  <si>
    <t xml:space="preserve">Circular Externa </t>
  </si>
  <si>
    <t xml:space="preserve">Metodología para la implementación de trazadores presupuestales </t>
  </si>
  <si>
    <t xml:space="preserve">Anteproyecto de presupuesto
Presupuesto de gastos e inversiones 
Proyectos de inversión </t>
  </si>
  <si>
    <t>DDP - 00004</t>
  </si>
  <si>
    <t>Guía de ejecución, seguimiento y cierre presupuestal 2021.</t>
  </si>
  <si>
    <t xml:space="preserve">Nuevos lineamientos cada año </t>
  </si>
  <si>
    <t>Presupuesto de gastos e inversiones 
Plan Anual de Adquisciones  
Proyectos de inversión   
Anteproyecto de presupuesto</t>
  </si>
  <si>
    <t xml:space="preserve">Fundación Gilberto Alzate Avendaño </t>
  </si>
  <si>
    <t>“Por medio de la cual se modifica el Capitulo Segundo de la Resolución 219 del 13 de noviembre 2018 “Por medio de la cual se reglamenta el Comité de Contratación, el Comité del Plan Anual de Adquisiciones y el Comité Evaluador de los Procesos Contractuales de la Fundación Gilberto Álzate Avendaño y se dictan otras disposiciones””</t>
  </si>
  <si>
    <t xml:space="preserve">NA </t>
  </si>
  <si>
    <t xml:space="preserve">Plan Anual de Adquisicones  </t>
  </si>
  <si>
    <t xml:space="preserve">Luis Fernando Mejía - Claudia Delgado- Carolina Franco, Juana Osorio - Anggie Ramirez - Soledad Gama - Armando Parra </t>
  </si>
  <si>
    <t>Fecha de actualización:</t>
  </si>
  <si>
    <t>Jefe Oficina Asesora de Planeación  - Profesional OAP- Profesionales de apoyo OAP</t>
  </si>
  <si>
    <r>
      <t>MURC</t>
    </r>
    <r>
      <rPr>
        <sz val="11"/>
        <rFont val="Arial"/>
        <family val="2"/>
      </rPr>
      <t xml:space="preserve"> </t>
    </r>
  </si>
  <si>
    <t>Todos los procesos de la FUGA</t>
  </si>
  <si>
    <t xml:space="preserve">Constitución Política  de Caolombia </t>
  </si>
  <si>
    <t xml:space="preserve">Constitución Política </t>
  </si>
  <si>
    <t>Constitucion Politica de Colombia</t>
  </si>
  <si>
    <t>Documentación Sig</t>
  </si>
  <si>
    <t xml:space="preserve"> 1421 </t>
  </si>
  <si>
    <t>Modificada por la Ley 1981 de 2019, 'por medio de la cual se modifica la Ley 136 de 1994, el Decreto Ley 1421 de 1993 y el Decreto Extraordinario 1222 de 1986, se dictan normas para crear la Comisión para la Equidad de la Mujer en los Concejos y Asambleas y se dictan otras disposiciones', publicada en el Diario Oficial No. 51.026 de 26 de julio 2019.
- Modificado por la Ley 1136 de 2007, publicada en el Diario Oficial No. 46.667 de 22 de junio de 2007, 'Por la cual se modifica el inciso 1o del artículo 27 del Decreto número 1421 de 1993 sobre régimen especial para el Distrito Capital de Bogotá'
- Modificado por la Ley 1031 de 2006, publicada en el Diario Oficial No. 46.307 de 22 de junio de 2006, 'Por la cual se modifica el período de los personeros municipales, distritales y el Distrito Capital'
- Modificado por la Ley 633 de 2000, publicada en el Diario Oficial No. 44.275, del 29 de diciembre de 2000. 'Por la cual se expiden normas en materia tributaria, se dictan disposiciones sobre el tratamiento a los fondos obligatorios para la vivienda dde interés social y se introducen normas para fortalecer las finanzas de la Rama Judicial'. (…)</t>
  </si>
  <si>
    <t>Procesos y Procedimientos</t>
  </si>
  <si>
    <t xml:space="preserve">80 </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</si>
  <si>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t>
  </si>
  <si>
    <t>Por la cual se expide el Código Disciplinario Unico.</t>
  </si>
  <si>
    <t>El plazo de entrada en vigencia de la Ley 1952 de 2019 se prorroga hasta el 1 de julio de 2021 por el artículo 140 de la Ley 1955 de 2019, 'por el cual se expide el Plan Nacional de Desarrollo 2018-2022. “Pacto por Colombia, Pacto por la Equidad”', publicada en el Diario Oficial No. 50.964 de 25 de mayo 2019.
- Ley derogada, a partir del 28 de mayo de 2019, por el artículo 265 de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 Modificada por la Ley 1709 de 2014, 'por medio de la cual se reforman algunos artículos de la Ley 65 de 1993, de la Ley 599 de 2000, de la Ley 55 de 1985 y se dictan otras disposiciones', publicada en el Diario Oficial No. 49.039 de 20 de enero de 2014. (…)</t>
  </si>
  <si>
    <t>Políticas  de Manejo de Bienes</t>
  </si>
  <si>
    <t>Normas Generales  - Veedurías Ciudadanas</t>
  </si>
  <si>
    <t>Por medio de la cual se reglamentan las veedurías ciudadanas.</t>
  </si>
  <si>
    <t xml:space="preserve">Plan de Participación Ciudadana - Procesos de Contratación </t>
  </si>
  <si>
    <t>por la cual se dictan disposiciones sobre racionalización de trámites y procedimientos administrativos de los organismos y entidades del Estado y de los particulares que ejercen funciones públicas o prestan servicios públicos.</t>
  </si>
  <si>
    <t xml:space="preserve">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el Decreto Ley 19 de 2012, publicado en el Diario Oficial No. 48.308 de 10 de enero de 2012, 'Por el cual se dictan normas para suprimir o reformar regulaciones, procedimientos y trámites innecesarios existentes en la Administración Pública'
- Modificada por la Ley 1481 de 2011, publicada en el Diario Oficial No. 48.262 de 23 de noviembre de 2011, 'Por medio de la cual adiciona un capítulo a la Ley 962 de 2005 y se dictan otras disposiciones'
- Modificada por la Ley 1447 de 2011, publicada en el Diario Oficial No. 48.095 de 9 de junio de 2011, 'Por la cual se desarrolla el artículo 290 de la Constitución Política de Colombia'
- Modificada por la Ley 1437 de 2011, publicada en el Diario Oficial No. 47.956 de 18 de enero de 2011, 'Por la cual se expide el Código de Procedimiento Administrativo y de lo Contencioso Administrativo'. Rige a partir del dos (2) de julio del año 2012.
- Modificada por la Ley 1212 de 2008, publicada en el Diario Oficial No. 47.052 de 16 de julio de 2008, 'Por medio de la cual se regulan las tasas que se cobran por la prestación de los servicios del Ministerio de Relaciones Exteriores con destino al Fondo Rotatorio del Ministerio de Relaciones Exteriores'
- En criterio del editor, para la interpretación del Artículo 82 de esta ley, debe tenerse en cuenta lo dispuesto por el Artículo 110 de la Ley 1098 de 2006, 'por la cual se expide el Código de la Infancia y la Adolescencia', publicada en el Diario Oficial No. 46.446 de 8 de noviembre de 2006.
- Corregida por el Decreto 3075 de 2005, publicado en el Diario Oficial No. 46.023 de 06 de septiembre de 2005, 'Por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t>
  </si>
  <si>
    <t xml:space="preserve"> 1091 </t>
  </si>
  <si>
    <t xml:space="preserve">por medio de la cual se reconoce al Colombiano y Colombiana de Oro. </t>
  </si>
  <si>
    <t>Mediante Sentencia C-574-06 de 6 de septiembre de 2006, Magistrado Ponente Dr. Álvaro Tafur Galvis, la Corte Constitucional declaró cumplida la exigencia constitucional señalada en el artículo 167 en la Constitución Política, en relación con la sentencia C-849 de 2005, en cuanto el proyecto de ley No. 041 de 2003-Senado de la República y No. 067 de 2004-Cámara de Representantes, “Por medio de la cual se reconoce al Colombiano y Colombiana de Oro”.</t>
  </si>
  <si>
    <t>Procesos y  Procedimientos</t>
  </si>
  <si>
    <t xml:space="preserve">EL Concejo  de  BOGOTÁ, D.C., </t>
  </si>
  <si>
    <t xml:space="preserve">257 </t>
  </si>
  <si>
    <t xml:space="preserve">Por el cual se dictan normas básicas sobre la estructura, organización y funcionamiento de los organismos y de las entidades de Bogotá, Distrito Capital, y se expiden otras disposiciones </t>
  </si>
  <si>
    <t>Modificado por  los Acuerdos Distritales 637 de 2016, 638 de 2016 y 641 de 2016</t>
  </si>
  <si>
    <t xml:space="preserve">  1437</t>
  </si>
  <si>
    <t xml:space="preserve">Por la cual se expide el Código de Procedimiento Administrativo y de lo Contencioso Administrativo. </t>
  </si>
  <si>
    <t>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</si>
  <si>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República de Colombia-Gobierno Nacional</t>
  </si>
  <si>
    <t xml:space="preserve"> 1453 </t>
  </si>
  <si>
    <t xml:space="preserve">Por medio de la cual se reforma el Código Penal, el Código de Procedimiento Penal, el Código de Infancia y Adolescencia, las reglas sobre extinción de dominio y se dictan otras disposiciones en materia de seguridad. </t>
  </si>
  <si>
    <t>Procesos y  Procedimientos /Plan Anticorrupción y de Atención al ciudadano</t>
  </si>
  <si>
    <t xml:space="preserve">Decreto Ley </t>
  </si>
  <si>
    <t xml:space="preserve">19 </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</si>
  <si>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Mediante el Decreto 53 de 2012, publicado en el Diario Oficial No. 48.311 de 13 de enero de 2012, 'se corrigen unos yerros en el Decreto Legislativo 19 de 2012, “por el cual se dictan normas para suprimir o reformar regulaciones, procedimientos y trámites innecesarios existentes en la Administración Pública'.</t>
  </si>
  <si>
    <t xml:space="preserve">Por el cual se reglamenta el Decreto Ley 019 de 2012 </t>
  </si>
  <si>
    <t>Procesos  y Procedimientos</t>
  </si>
  <si>
    <t>Normas Generales - Protección de Datos Personales</t>
  </si>
  <si>
    <t>Ley Estatutaria</t>
  </si>
  <si>
    <t>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</si>
  <si>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 xml:space="preserve"> 943</t>
  </si>
  <si>
    <t xml:space="preserve">Por el cual se actualiza el Modelo Estándar de Control Interno -MECI </t>
  </si>
  <si>
    <t xml:space="preserve">Por medio del cual se expide el Decreto Único Reglamentario del Sector Cultura </t>
  </si>
  <si>
    <t xml:space="preserve">Por medio del cual se expide el Decreto Reglamentario Único del Sector Presidencia de la República </t>
  </si>
  <si>
    <t xml:space="preserve">Derechos de Petición  </t>
  </si>
  <si>
    <t xml:space="preserve">Plan Anticorrupción y de Atención al Ciudadano
</t>
  </si>
  <si>
    <t>124</t>
  </si>
  <si>
    <t>Por el cual se sustituye el Título 4 de la Parte 1 del Libro 2 del Decreto 1081 de 2015, relativo al "Plan Anticorrupción y de Atención al Ciudadanía.</t>
  </si>
  <si>
    <t>425</t>
  </si>
  <si>
    <t xml:space="preserve">Por medio del cual se modifica la Estructura Organizacional de la Secretaría General de la Alcaldía Mayor de Bogotá D.C. </t>
  </si>
  <si>
    <t>1499</t>
  </si>
  <si>
    <t xml:space="preserve">Por medio del cual se modifica el Decreto 1083 de 2015, Decreto Único Reglamentario del Sector Función Pública, en lo relacionado con el Sistema de Gestión establecido en el artículo 133 de la Ley 1753 de 2015 </t>
  </si>
  <si>
    <t xml:space="preserve">Normas Genrales  -Integración de Planes Institucionales </t>
  </si>
  <si>
    <t>Normas Generales  Instancias de Coordinación</t>
  </si>
  <si>
    <t>Secretaría General de la Alcaldía Mayor de Bogotá</t>
  </si>
  <si>
    <t>Por la cual se expiden lineamientos para el funcionamiento, operación, seguimiento e informes de las Instancias de Coordinación del Distrito Capital</t>
  </si>
  <si>
    <t>Modificado por la Resolución 753 de 2020</t>
  </si>
  <si>
    <t>Página web de la Entidad y Procesos y Procedimientos</t>
  </si>
  <si>
    <t>Por medio de la cual se expide el Código General Disciplinario, se derogan la Ley 734 de 2002 y algunas disposiciones de la Ley 1474 de 2011, relacionadas con el derecho disciplinario</t>
  </si>
  <si>
    <t>La entrada en vigencia de la presente ley fue prorrogada hasta el 1° de julio de 2021, por el art. 140, Ley 1955 de 2019</t>
  </si>
  <si>
    <t>Página web de la Entidad y Procesos y Procedimientos /Plan Anticorrupción y de Atención al ciudadano</t>
  </si>
  <si>
    <t>Normas Generales   - Conflictos de interés y declaración de bienest y rentas</t>
  </si>
  <si>
    <t>Por medio del cual se busca garantizar el cumplimiento de los principios de transparencia y publicidad mediante la publicación de las declaraciones de bienes, renta y el registro de los conflictos de interés.</t>
  </si>
  <si>
    <t xml:space="preserve"> Procesos y Procedimientos </t>
  </si>
  <si>
    <t>Por la cual se modifica la Resolución 233 del 08 de junio de 2018 “Por la cual se expiden lineamientos para el funcionamiento, operación, seguimiento e informes de las Instancias de Coordinación del Distrito Capital”</t>
  </si>
  <si>
    <t>Derogó la Resolución Mintic 3564 de 2015</t>
  </si>
  <si>
    <t>Documentación SIG</t>
  </si>
  <si>
    <t xml:space="preserve">Profesionales de apoyo OAJ - Profesional OAJ </t>
  </si>
  <si>
    <t>Nancy Tellez,  Felipe Galeano - Nilson AlFonso Aguirre</t>
  </si>
  <si>
    <t>Instrucciones para la atencion de la pandemia de Coronavirus.</t>
  </si>
  <si>
    <t>Por medio del cual se imparten instrucción en virtud de la emergencia sanitaria generada por la pandemia del Coronavirus COVID-19 para el mantenimiento del orden público en la ciudad de Bogotá D.C., la reactivación económica segura y se dictan otras disposiciones</t>
  </si>
  <si>
    <t>Por medio de la cual se modifica la Resolución 777 de 2021 en el sentido de incrementar el aforo permitido en lugares o eventos masivos, públicos o privados</t>
  </si>
  <si>
    <t xml:space="preserve">Rige a partir de la fecha de su publicación y
modifica el artículo 4 de la Resolución 777 de 2021. </t>
  </si>
  <si>
    <t>Plan estrategico de seguridad vial</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</si>
  <si>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</si>
  <si>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</si>
  <si>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 xml:space="preserve">modifica el literal a) del artículo 2.3.2.1 del Título 2
de la Parte 3 del Libro 2 y sustituye el Capítulo 3 del Título 2 de la Parte 3 del Libro
2 del Decreto 1 079 de 2015, Único Reglamentario del Sector Transporte. </t>
  </si>
  <si>
    <t>Plan de seguridad vial</t>
  </si>
  <si>
    <t>Contingencia COVID y hasta el 01 de diciembre de 2021</t>
  </si>
  <si>
    <t xml:space="preserve">Publicación relacionada con empleos de libre nombramiento y remoción- encargos. </t>
  </si>
  <si>
    <t>"Por el cual se expiden lineamientos generales sobre trasnparencia, integridad y medidas anticorrupcion en las entidades y organismos del orden distrital y se dictan otras disposiciones"</t>
  </si>
  <si>
    <t>Fuero de Paternidad</t>
  </si>
  <si>
    <t>"Por medio de la cual se modifican los artículos 239 y 240 del CST, con el fin de establecer el fuero de paternidad"</t>
  </si>
  <si>
    <t>Régimen de trabajo remoto</t>
  </si>
  <si>
    <t>"Por medio de la cual se crea el régimen de trabajo remoto y se establecen normas para promoverlo, regularlo y se dictan otras disposiciones"</t>
  </si>
  <si>
    <t>Licencia de paternidad</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</si>
  <si>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</si>
  <si>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Secretaria general  de la alcadia mayor de bogota D.C.
Directora departamento administrativo del servicio civil distrital.</t>
  </si>
  <si>
    <t>Circular externa 
conjunta</t>
  </si>
  <si>
    <t>Instrucciones para el retorno seguro, escalonado y responsable a actividades laborales presenciales en el sector público de Bogotá, D.C.</t>
  </si>
  <si>
    <t>Practicas laborales</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</si>
  <si>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</si>
  <si>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Practicas Laborales</t>
  </si>
  <si>
    <t>Por medio de la cual se definen los criterios y condiciones para el desarrollo de las actividades económicas , sociales y del estado  y se adopta el protocolo de bioseguridad  para la ejecución de esta</t>
  </si>
  <si>
    <t>Trabajo en casa</t>
  </si>
  <si>
    <t>"Por la cual se regula el trabajo en casa y se dictan otras disposiciones"</t>
  </si>
  <si>
    <t>Por la cual se promueve la formación de hábitos, comportamientos y conductas seguros en la vía y se dictan otras disposiciones.</t>
  </si>
  <si>
    <t>Eduación vial</t>
  </si>
  <si>
    <t>Lina Stefania Arevalo Sanabria            -                    Nancy Liliana Sierra Beltrán</t>
  </si>
  <si>
    <t xml:space="preserve">Contratistas - Talento Humano             </t>
  </si>
  <si>
    <t>Por medio de la cual se crea el registro de deudores alimentarios morosos (REDAM) y se dictan otras disposiciones</t>
  </si>
  <si>
    <t>Vigente a partir de su publicación. Aplicación Art. 40 de la Ley 153 de 1887. No obstante, el Registro REDAM debe implementarse dentro de los seis meses siguientes por parte del Gobierno Nacional</t>
  </si>
  <si>
    <t>PCSJA21-11840</t>
  </si>
  <si>
    <t>Por el cual se adoptan unas medidas para garantizar la prestacion del servicio de justicia en lso despachos judiciales y dependencias admisnitrativas del territorio nacional</t>
  </si>
  <si>
    <t>Por la cual se modifica la reglamentación del ejercicio de la ingeniería, de sus profesiones afines y de sus profesiones auxiliares, se adopta el Código de Ética Profesional y se dictan otras disposiciones</t>
  </si>
  <si>
    <t>Por la cual se dictan normas para la prevención, detección, investigación y sanción de la financiación del terrorismo y otras disposiciones</t>
  </si>
  <si>
    <t>Por la cual se establece el régimen jurídico de las Asociaciones Público Privadas, se dictan normas orgánicas de presupuesto y se dictan otras disposiciones.</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</si>
  <si>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</si>
  <si>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adicionan, modifican y dictan disposiciones orientadas a fortalecer la contratación pública en Colombia, la ley de infraestructura y se dictan otras disposiciones.</t>
  </si>
  <si>
    <t>Por la cual se dictan disposiciones en materia de promoción y protección del derecho a la participación democrática.</t>
  </si>
  <si>
    <t>Participacion de las mujeres en la contratacion del Distrito</t>
  </si>
  <si>
    <t>Secretaria Distrital de la Mujer</t>
  </si>
  <si>
    <t>Por medio del cual se establecen medidas afirmativas para promover la participación de las mujeres en la contratación del Distrito Capital</t>
  </si>
  <si>
    <t xml:space="preserve">Reporte bimensual radicado al area Juridica de la FUGA </t>
  </si>
  <si>
    <t>Presupuesto Anual de Rentas e Ingresos y de Gastos e Inversiones de Bogotá</t>
  </si>
  <si>
    <t>Por el cual se expide el Presupuesto Anual de Rentas e Ingresos y de Gastos e Inversiones de Bogotá, Distrito Capital, para la vigencia fiscal comprendida entre el 1° de enero y el 31 de diciembre de 2021 y se dictan otras disposiciones</t>
  </si>
  <si>
    <t>Presupuesto Anual de Rentas e Ingresos de Bogotá, Distrito Capital</t>
  </si>
  <si>
    <t>Gestion tributaria y financiera</t>
  </si>
  <si>
    <t xml:space="preserve">Presidencia de la Republica </t>
  </si>
  <si>
    <t>Por medio del cual se establecen medidas para la gestion tributaria, financiera y presupuestal de las entidades territoriales, en el marco de la Emergencia Económica, social y ecológica declarada mediante el Decreto 637 de 2020</t>
  </si>
  <si>
    <t>Expide las políticas, lineamientos y/o metodologías para la gestión de las obligaciones contingentes distritales que de conformidad con la normativa vigente no surtan trámite ante el Ministerio de Hacienda y Crédito Público</t>
  </si>
  <si>
    <t>Por medio del cual se dictan disposiciones para la gestión de obligaciones contingentes en Bogotá, D.C</t>
  </si>
  <si>
    <t>Envio informacion radicado en ORFEO los primeros 10 dias cada 3 meses al correo obligacionescontingentes@shd.gov.co.</t>
  </si>
  <si>
    <t>Obligaciones contingentes en Contratos Administrativos</t>
  </si>
  <si>
    <t>Por medio de la cual se adopta el Manual de Procedimientos para la Gestión de las Obligaciones Contingentes en Bogotá D.C.</t>
  </si>
  <si>
    <t>Rracionalización del gasto público</t>
  </si>
  <si>
    <t>Congreso de la Republica</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</si>
  <si>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</si>
  <si>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Regimen especial del Distrito Capital</t>
  </si>
  <si>
    <t>Presidencia de la Republica ( Ministerio de Gobierno)</t>
  </si>
  <si>
    <t>Decreto -Ley</t>
  </si>
  <si>
    <t>Ruth Erley Rojas - Judy Milena Murcia</t>
  </si>
  <si>
    <t>Rendición de cuenta anual y mensual a partir de enero 2021 ante la Contraloría de Bogotá</t>
  </si>
  <si>
    <t>Acceso a los SIJ por la OCI,  Informe de gestión juidical</t>
  </si>
  <si>
    <t>SECRETARÍA JURIDICA DISTRITAL</t>
  </si>
  <si>
    <t>Por la cual se establecen los parámetros para la administración, seguridad y la gestión de la información jurídica a través de los Sistemas de Información Jurídica</t>
  </si>
  <si>
    <t>Artículo 5°. Acceso a los SIJ por las Oficinas de Control Interno. Los jefes de control interno de cada organismo, órgano o entidad distrital, podrán solicitar a la Secretaría Jurídica Distrital la autorización para obtener un rol básico de consulta, que les permita realizar la debida auditoría y control de la información registrada en aquellos SIJ que lo requieran.
Artículo 30. Informe de Gestión Judicia</t>
  </si>
  <si>
    <t>Modificación  Informe de gestión juidical</t>
  </si>
  <si>
    <t>Por la cual se modifica el artículo 30 de la Resolución 104 de 2018</t>
  </si>
  <si>
    <t xml:space="preserve">Artículo 1°.- Modificar el artículo 30 de la Resolución 104 de 2018, el cual quedará así:.
</t>
  </si>
  <si>
    <t>Angelica Hernandez- Raúl Ernesto López- Maria janneth Romero</t>
  </si>
  <si>
    <t>30 de noviembre 2021 Actualización  1a línea de defensa
Revision Segunda Linea 16Dic2021 OAP Proceso Gestion Mejora</t>
  </si>
  <si>
    <t>30 de noviembre 2021 Actualización 1a línea de defensa
16dic2021 Revisión Segunda Línea  OAP Proceso Gestión Mejora</t>
  </si>
  <si>
    <t xml:space="preserve">Política de Administración del Riesgo V3 </t>
  </si>
  <si>
    <t>Aprobado en Comité Institucional de Coordinación de Control Interno del 24 de junio de 2021</t>
  </si>
  <si>
    <t>GM-CA-01 Proceso gestión de mejora 
 Todos los procesos- GM-FT-08 Listado maestro de documentos
 GM-PO-01 Política de Administración del Riesgo
 Matriz de riesgos Institucional e Informe de Seguimiento
 Plan de Mejoramiento del Sistema de Control Interno
 Información Sistema Gestión MIPG -PAAC y Riesgos publicada en pág. web institucional - Ley Transparencia</t>
  </si>
  <si>
    <t>secretaría General Alcaldía Mayor de Bogotá D.C.</t>
  </si>
  <si>
    <t>Directrices para la implementacion del modelo integrado de planeacion y gestion - MIPG en el Distrito Capital</t>
  </si>
  <si>
    <t>Lienamientos actualizados con el decreto distrital 807 del 24 de diciembre de  2019 - Por medio del cual se reglamenta el Sistema de Gestión en e/Distrito Capital y se dictan
otras disposiciones"</t>
  </si>
  <si>
    <t xml:space="preserve">
- Plan Implementación y Sosteniblidad MIPG</t>
  </si>
  <si>
    <t xml:space="preserve">"Por el cual se modifica y adiciona el Decreto 1083 de 2015, reglamentario único del sector de la Función Pública". </t>
  </si>
  <si>
    <t xml:space="preserve">
- Plan de Sistema de Control Interno - MECI</t>
  </si>
  <si>
    <t>“Por la cual se establecen normas para el ejercicio del control interno en las entidades y organismos del estado y se dictan otras disposiciones”</t>
  </si>
  <si>
    <t xml:space="preserve">30 de noviembre 2021 Actualización  1a línea de defensa
Revisaro por 2 linea: 16 de Diciembre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</si>
</sst>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m/yyyy"/>
    <numFmt numFmtId="165" formatCode="dd/mm/yyyy"/>
    <numFmt numFmtId="166" formatCode="dd/mm/yy"/>
    <numFmt numFmtId="167" formatCode="mm/yyyy"/>
  </numFmts>
  <fonts count="71" x14ac:knownFonts="1">
    <font>
      <sz val="10"/>
      <color rgb="FF000000"/>
      <name val="Arial"/>
    </font>
    <font>
      <sz val="11"/>
      <color theme="1"/>
      <name val="Calibri"/>
      <family val="2"/>
      <scheme val="minor"/>
    </font>
    <font>
      <sz val="11"/>
      <color theme="1"/>
      <name val="Arial"/>
    </font>
    <font>
      <sz val="11"/>
      <color rgb="FF000000"/>
      <name val="Arial"/>
    </font>
    <font>
      <u/>
      <sz val="11"/>
      <color rgb="FF0000FF"/>
      <name val="Arial"/>
    </font>
    <font>
      <sz val="10"/>
      <color theme="1"/>
      <name val="Calibri"/>
    </font>
    <font>
      <sz val="11"/>
      <name val="Arial"/>
      <family val="2"/>
    </font>
    <font>
      <sz val="10"/>
      <color theme="1"/>
      <name val="Arial"/>
      <family val="2"/>
    </font>
    <font>
      <sz val="10"/>
      <name val="Arial"/>
      <family val="2"/>
    </font>
    <font>
      <u/>
      <sz val="11"/>
      <name val="Arial"/>
      <family val="2"/>
    </font>
    <font>
      <b/>
      <sz val="10"/>
      <name val="Arial"/>
      <family val="2"/>
    </font>
    <font>
      <b/>
      <sz val="11"/>
      <name val="Arial"/>
      <family val="2"/>
    </font>
    <font>
      <sz val="11"/>
      <color rgb="FF000000"/>
      <name val="Arial"/>
      <family val="2"/>
    </font>
    <font>
      <u/>
      <sz val="11"/>
      <color rgb="FF0000FF"/>
      <name val="Arial"/>
      <family val="2"/>
    </font>
    <font>
      <sz val="8"/>
      <name val="Arial"/>
      <family val="2"/>
    </font>
    <font>
      <sz val="9"/>
      <color indexed="81"/>
      <name val="Tahoma"/>
      <family val="2"/>
    </font>
    <font>
      <b/>
      <sz val="9"/>
      <color indexed="81"/>
      <name val="Tahoma"/>
      <family val="2"/>
    </font>
    <font>
      <sz val="11"/>
      <color theme="1"/>
      <name val="Arial"/>
      <family val="2"/>
    </font>
    <font>
      <u/>
      <sz val="11"/>
      <color rgb="FF1155CC"/>
      <name val="Arial"/>
      <family val="2"/>
    </font>
    <font>
      <sz val="10"/>
      <color rgb="FF000000"/>
      <name val="Arial"/>
      <family val="2"/>
    </font>
    <font>
      <b/>
      <sz val="11"/>
      <color theme="1"/>
      <name val="Arial"/>
      <family val="2"/>
    </font>
    <font>
      <u/>
      <sz val="10"/>
      <color rgb="FF000000"/>
      <name val="Arial"/>
      <family val="2"/>
    </font>
    <font>
      <sz val="12"/>
      <color rgb="FF000000"/>
      <name val="Calibri"/>
      <family val="2"/>
    </font>
    <font>
      <u/>
      <sz val="12"/>
      <color rgb="FF000000"/>
      <name val="Calibri"/>
      <family val="2"/>
    </font>
    <font>
      <u/>
      <sz val="7"/>
      <color indexed="12"/>
      <name val="Arial"/>
      <family val="2"/>
    </font>
    <font>
      <i/>
      <sz val="11"/>
      <name val="Arial"/>
      <family val="2"/>
    </font>
    <font>
      <b/>
      <sz val="14"/>
      <name val="Arial"/>
      <family val="2"/>
    </font>
    <font>
      <sz val="14"/>
      <name val="Arial"/>
      <family val="2"/>
    </font>
    <font>
      <b/>
      <sz val="14"/>
      <color theme="1"/>
      <name val="Arial"/>
      <family val="2"/>
    </font>
    <font>
      <u/>
      <sz val="7"/>
      <color theme="10"/>
      <name val="Arial"/>
      <family val="2"/>
    </font>
    <font>
      <u/>
      <sz val="14"/>
      <color theme="10"/>
      <name val="Arial"/>
      <family val="2"/>
    </font>
    <font>
      <u/>
      <sz val="14"/>
      <color indexed="12"/>
      <name val="Arial"/>
      <family val="2"/>
    </font>
    <font>
      <sz val="14"/>
      <color theme="1"/>
      <name val="Arial"/>
      <family val="2"/>
    </font>
    <font>
      <u/>
      <sz val="14"/>
      <color rgb="FF0070C0"/>
      <name val="Arial"/>
      <family val="2"/>
    </font>
    <font>
      <u/>
      <sz val="14"/>
      <color theme="1"/>
      <name val="Arial"/>
      <family val="2"/>
    </font>
    <font>
      <b/>
      <sz val="14"/>
      <color rgb="FFFF0000"/>
      <name val="Arial"/>
      <family val="2"/>
    </font>
    <font>
      <b/>
      <sz val="10"/>
      <color indexed="81"/>
      <name val="Tahoma"/>
      <family val="2"/>
    </font>
    <font>
      <sz val="10"/>
      <color indexed="81"/>
      <name val="Tahoma"/>
      <family val="2"/>
    </font>
    <font>
      <sz val="11"/>
      <color indexed="81"/>
      <name val="Tahoma"/>
      <family val="2"/>
    </font>
    <font>
      <b/>
      <sz val="10"/>
      <name val="Calibri"/>
      <family val="2"/>
      <scheme val="minor"/>
    </font>
    <font>
      <sz val="1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sz val="11"/>
      <name val="Calibri"/>
      <family val="2"/>
      <scheme val="minor"/>
    </font>
    <font>
      <sz val="16"/>
      <color indexed="81"/>
      <name val="Tahoma"/>
      <family val="2"/>
    </font>
    <font>
      <u/>
      <sz val="11"/>
      <color theme="10"/>
      <name val="Calibri"/>
      <family val="2"/>
      <scheme val="minor"/>
    </font>
    <font>
      <sz val="11"/>
      <color rgb="FFFF0000"/>
      <name val="Arial"/>
      <family val="2"/>
    </font>
    <font>
      <sz val="12"/>
      <color theme="1"/>
      <name val="Calibri"/>
      <family val="2"/>
      <scheme val="minor"/>
    </font>
    <font>
      <b/>
      <sz val="9"/>
      <color indexed="8"/>
      <name val="Tahoma"/>
      <family val="2"/>
    </font>
    <font>
      <sz val="9"/>
      <color indexed="8"/>
      <name val="Tahoma"/>
      <family val="2"/>
    </font>
    <font>
      <b/>
      <sz val="10"/>
      <color indexed="8"/>
      <name val="Tahoma"/>
      <family val="2"/>
    </font>
    <font>
      <sz val="10"/>
      <color indexed="8"/>
      <name val="Tahoma"/>
      <family val="2"/>
    </font>
    <font>
      <sz val="11"/>
      <color rgb="FF000000"/>
      <name val="Tahoma"/>
      <family val="2"/>
    </font>
    <font>
      <sz val="11"/>
      <name val="Calibri"/>
      <family val="2"/>
    </font>
    <font>
      <u/>
      <sz val="11"/>
      <color theme="10"/>
      <name val="Arial"/>
      <family val="2"/>
    </font>
    <font>
      <sz val="10"/>
      <color indexed="8"/>
      <name val="Arial"/>
      <family val="2"/>
    </font>
    <font>
      <u/>
      <sz val="7"/>
      <name val="Arial"/>
      <family val="2"/>
    </font>
    <font>
      <u/>
      <sz val="10"/>
      <color theme="10"/>
      <name val="Arial"/>
      <family val="2"/>
    </font>
    <font>
      <b/>
      <sz val="10"/>
      <color rgb="FF000000"/>
      <name val="Arial"/>
      <family val="2"/>
    </font>
    <font>
      <b/>
      <sz val="10"/>
      <color theme="1"/>
      <name val="Arial"/>
      <family val="2"/>
    </font>
    <font>
      <sz val="10"/>
      <color theme="1"/>
      <name val="Calibri"/>
      <family val="2"/>
    </font>
    <font>
      <u/>
      <sz val="10"/>
      <name val="Arial"/>
      <family val="2"/>
    </font>
    <font>
      <sz val="10"/>
      <color rgb="FFFF0000"/>
      <name val="Arial"/>
      <family val="2"/>
    </font>
    <font>
      <sz val="10"/>
      <color rgb="FF000000"/>
      <name val="Arial"/>
    </font>
    <font>
      <u/>
      <sz val="11"/>
      <color rgb="FF000000"/>
      <name val="Arial"/>
      <family val="2"/>
    </font>
    <font>
      <sz val="11"/>
      <color theme="1"/>
      <name val="Calibri"/>
      <family val="2"/>
    </font>
    <font>
      <b/>
      <sz val="11"/>
      <color rgb="FFFF0000"/>
      <name val="Arial"/>
      <family val="2"/>
    </font>
    <font>
      <sz val="12"/>
      <color rgb="FF4B4949"/>
      <name val="Arial"/>
      <family val="2"/>
    </font>
    <font>
      <b/>
      <sz val="11"/>
      <color rgb="FF000000"/>
      <name val="Arial"/>
      <family val="2"/>
    </font>
  </fonts>
  <fills count="21">
    <fill>
      <patternFill patternType="none"/>
    </fill>
    <fill>
      <patternFill patternType="gray125"/>
    </fill>
    <fill>
      <patternFill patternType="solid">
        <fgColor rgb="FFC0C0C0"/>
        <bgColor rgb="FFC0C0C0"/>
      </patternFill>
    </fill>
    <fill>
      <patternFill patternType="solid">
        <fgColor rgb="FF969696"/>
        <bgColor rgb="FF969696"/>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3" tint="0.79998168889431442"/>
        <bgColor indexed="31"/>
      </patternFill>
    </fill>
    <fill>
      <patternFill patternType="solid">
        <fgColor theme="3" tint="0.79998168889431442"/>
        <bgColor indexed="23"/>
      </patternFill>
    </fill>
    <fill>
      <patternFill patternType="solid">
        <fgColor indexed="9"/>
        <bgColor indexed="26"/>
      </patternFill>
    </fill>
    <fill>
      <patternFill patternType="solid">
        <fgColor theme="3" tint="0.79998168889431442"/>
        <bgColor indexed="26"/>
      </patternFill>
    </fill>
    <fill>
      <patternFill patternType="solid">
        <fgColor theme="4" tint="0.59999389629810485"/>
        <bgColor indexed="26"/>
      </patternFill>
    </fill>
    <fill>
      <patternFill patternType="solid">
        <fgColor theme="0" tint="-0.34998626667073579"/>
        <bgColor indexed="26"/>
      </patternFill>
    </fill>
    <fill>
      <patternFill patternType="solid">
        <fgColor theme="3" tint="0.79998168889431442"/>
        <bgColor rgb="FFB4C6E7"/>
      </patternFill>
    </fill>
    <fill>
      <patternFill patternType="solid">
        <fgColor theme="3" tint="0.79998168889431442"/>
        <bgColor rgb="FFA5A5A5"/>
      </patternFill>
    </fill>
    <fill>
      <patternFill patternType="solid">
        <fgColor theme="3" tint="0.79998168889431442"/>
        <bgColor indexed="64"/>
      </patternFill>
    </fill>
    <fill>
      <patternFill patternType="solid">
        <fgColor rgb="FFC6D9F0"/>
        <bgColor rgb="FFC6D9F0"/>
      </patternFill>
    </fill>
    <fill>
      <patternFill patternType="solid">
        <fgColor rgb="FFA5A5A5"/>
        <bgColor rgb="FFA5A5A5"/>
      </patternFill>
    </fill>
    <fill>
      <patternFill patternType="solid">
        <fgColor rgb="FFB8CCE4"/>
        <bgColor rgb="FFB8CCE4"/>
      </patternFill>
    </fill>
    <fill>
      <patternFill patternType="solid">
        <fgColor rgb="FFDBE5F1"/>
        <bgColor rgb="FFDBE5F1"/>
      </patternFill>
    </fill>
    <fill>
      <patternFill patternType="solid">
        <fgColor rgb="FFFFFF00"/>
        <bgColor indexed="64"/>
      </patternFill>
    </fill>
  </fills>
  <borders count="70">
    <border>
      <left/>
      <right/>
      <top/>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bottom/>
      <diagonal/>
    </border>
    <border>
      <left/>
      <right style="medium">
        <color rgb="FF000000"/>
      </right>
      <top/>
      <bottom/>
      <diagonal/>
    </border>
    <border>
      <left style="medium">
        <color rgb="FFCCCCCC"/>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8"/>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15">
    <xf numFmtId="0" fontId="0" fillId="0" borderId="0"/>
    <xf numFmtId="0" fontId="19" fillId="0" borderId="11"/>
    <xf numFmtId="0" fontId="8" fillId="0" borderId="11"/>
    <xf numFmtId="0" fontId="24" fillId="0" borderId="11" applyNumberFormat="0" applyFill="0" applyBorder="0" applyAlignment="0" applyProtection="0"/>
    <xf numFmtId="0" fontId="29" fillId="0" borderId="11" applyNumberFormat="0" applyFill="0" applyBorder="0" applyAlignment="0" applyProtection="0">
      <alignment vertical="top"/>
      <protection locked="0"/>
    </xf>
    <xf numFmtId="0" fontId="17" fillId="0" borderId="11"/>
    <xf numFmtId="0" fontId="1" fillId="0" borderId="11"/>
    <xf numFmtId="0" fontId="47" fillId="0" borderId="11" applyNumberFormat="0" applyFill="0" applyBorder="0" applyAlignment="0" applyProtection="0"/>
    <xf numFmtId="0" fontId="49" fillId="0" borderId="11"/>
    <xf numFmtId="0" fontId="19" fillId="0" borderId="11"/>
    <xf numFmtId="0" fontId="56" fillId="0" borderId="11" applyNumberFormat="0" applyFill="0" applyBorder="0" applyAlignment="0" applyProtection="0"/>
    <xf numFmtId="0" fontId="59" fillId="0" borderId="11" applyNumberFormat="0" applyFill="0" applyBorder="0" applyAlignment="0" applyProtection="0"/>
    <xf numFmtId="0" fontId="65" fillId="0" borderId="11"/>
    <xf numFmtId="0" fontId="19" fillId="0" borderId="11"/>
    <xf numFmtId="0" fontId="65" fillId="0" borderId="11"/>
  </cellStyleXfs>
  <cellXfs count="670">
    <xf numFmtId="0" fontId="0" fillId="0" borderId="0" xfId="0" applyFont="1" applyAlignment="1"/>
    <xf numFmtId="0" fontId="2" fillId="4" borderId="5" xfId="0" applyFont="1" applyFill="1" applyBorder="1" applyAlignment="1">
      <alignment vertical="top" wrapText="1"/>
    </xf>
    <xf numFmtId="0" fontId="3" fillId="4" borderId="5" xfId="0" applyFont="1" applyFill="1" applyBorder="1" applyAlignment="1">
      <alignment vertical="top" wrapText="1"/>
    </xf>
    <xf numFmtId="0" fontId="4" fillId="4" borderId="5" xfId="0" applyFont="1" applyFill="1" applyBorder="1" applyAlignment="1">
      <alignment horizontal="left" vertical="top" wrapText="1"/>
    </xf>
    <xf numFmtId="164" fontId="2" fillId="4" borderId="5" xfId="0" applyNumberFormat="1" applyFont="1" applyFill="1" applyBorder="1" applyAlignment="1">
      <alignment horizontal="center" vertical="top" wrapText="1"/>
    </xf>
    <xf numFmtId="0" fontId="5" fillId="0" borderId="0" xfId="0" applyFont="1"/>
    <xf numFmtId="0" fontId="20" fillId="0" borderId="16" xfId="1" applyFont="1" applyBorder="1" applyAlignment="1">
      <alignment vertical="center"/>
    </xf>
    <xf numFmtId="0" fontId="20" fillId="0" borderId="1" xfId="1" applyFont="1" applyBorder="1" applyAlignment="1">
      <alignment vertical="center"/>
    </xf>
    <xf numFmtId="0" fontId="17" fillId="0" borderId="11" xfId="1" applyFont="1"/>
    <xf numFmtId="0" fontId="19" fillId="0" borderId="11" xfId="1"/>
    <xf numFmtId="0" fontId="20" fillId="3" borderId="6" xfId="1" applyFont="1" applyFill="1" applyBorder="1" applyAlignment="1">
      <alignment horizontal="center" vertical="center" wrapText="1"/>
    </xf>
    <xf numFmtId="0" fontId="17" fillId="0" borderId="11" xfId="1" applyFont="1" applyAlignment="1">
      <alignment horizontal="center" vertical="center" wrapText="1"/>
    </xf>
    <xf numFmtId="0" fontId="20" fillId="0" borderId="11" xfId="1" applyFont="1" applyAlignment="1">
      <alignment horizontal="center" vertical="center" wrapText="1"/>
    </xf>
    <xf numFmtId="0" fontId="17" fillId="0" borderId="5" xfId="1" applyFont="1" applyBorder="1" applyAlignment="1">
      <alignment horizontal="center" vertical="center" wrapText="1"/>
    </xf>
    <xf numFmtId="0" fontId="13" fillId="0" borderId="5" xfId="1" applyFont="1" applyBorder="1" applyAlignment="1">
      <alignment horizontal="center" vertical="center" wrapText="1"/>
    </xf>
    <xf numFmtId="165" fontId="12" fillId="0" borderId="5" xfId="1" applyNumberFormat="1" applyFont="1" applyBorder="1" applyAlignment="1">
      <alignment horizontal="center" vertical="center" wrapText="1"/>
    </xf>
    <xf numFmtId="0" fontId="12" fillId="0" borderId="5" xfId="1" applyFont="1" applyBorder="1" applyAlignment="1">
      <alignment horizontal="left" vertical="center" wrapText="1"/>
    </xf>
    <xf numFmtId="0" fontId="17" fillId="0" borderId="5" xfId="1" applyFont="1" applyBorder="1" applyAlignment="1">
      <alignment horizontal="center" vertical="center"/>
    </xf>
    <xf numFmtId="0" fontId="22" fillId="0" borderId="5" xfId="1" applyFont="1" applyBorder="1" applyAlignment="1">
      <alignment horizontal="left" vertical="center" wrapText="1"/>
    </xf>
    <xf numFmtId="1" fontId="18"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0" fontId="12" fillId="0" borderId="5" xfId="1" applyFont="1" applyBorder="1" applyAlignment="1">
      <alignment horizontal="left" vertical="top" wrapText="1"/>
    </xf>
    <xf numFmtId="0" fontId="20" fillId="0" borderId="5" xfId="1" applyFont="1" applyBorder="1" applyAlignment="1">
      <alignment horizontal="left" vertical="center" wrapText="1"/>
    </xf>
    <xf numFmtId="0" fontId="17" fillId="0" borderId="11" xfId="1" applyFont="1" applyAlignment="1">
      <alignment horizontal="left" vertical="center" wrapText="1"/>
    </xf>
    <xf numFmtId="0" fontId="11" fillId="0" borderId="37" xfId="2" applyFont="1" applyBorder="1" applyAlignment="1">
      <alignment vertical="center"/>
    </xf>
    <xf numFmtId="0" fontId="11" fillId="0" borderId="38" xfId="2" applyFont="1" applyBorder="1" applyAlignment="1">
      <alignment vertical="center"/>
    </xf>
    <xf numFmtId="0" fontId="6" fillId="0" borderId="11" xfId="2" applyFont="1"/>
    <xf numFmtId="0" fontId="11" fillId="0" borderId="39" xfId="2" applyFont="1" applyBorder="1" applyAlignment="1">
      <alignment vertical="center"/>
    </xf>
    <xf numFmtId="0" fontId="6" fillId="0" borderId="40" xfId="2" applyFont="1" applyBorder="1" applyAlignment="1">
      <alignment horizontal="center" vertical="center"/>
    </xf>
    <xf numFmtId="0" fontId="11" fillId="8" borderId="41" xfId="2" applyFont="1" applyFill="1" applyBorder="1" applyAlignment="1">
      <alignment horizontal="center" vertical="center" wrapText="1"/>
    </xf>
    <xf numFmtId="0" fontId="6" fillId="0" borderId="11" xfId="2" applyFont="1" applyAlignment="1">
      <alignment horizontal="center" vertical="center" wrapText="1"/>
    </xf>
    <xf numFmtId="0" fontId="11" fillId="7" borderId="42" xfId="2" applyFont="1" applyFill="1" applyBorder="1" applyAlignment="1">
      <alignment horizontal="center" vertical="center" wrapText="1"/>
    </xf>
    <xf numFmtId="0" fontId="11" fillId="8" borderId="43" xfId="2" applyFont="1" applyFill="1" applyBorder="1" applyAlignment="1">
      <alignment horizontal="center" vertical="center" wrapText="1"/>
    </xf>
    <xf numFmtId="0" fontId="11" fillId="0" borderId="11" xfId="2" applyFont="1" applyAlignment="1">
      <alignment horizontal="center" vertical="center" wrapText="1"/>
    </xf>
    <xf numFmtId="0" fontId="6" fillId="0" borderId="44" xfId="2" applyFont="1" applyBorder="1" applyAlignment="1">
      <alignment horizontal="justify" vertical="top" wrapText="1"/>
    </xf>
    <xf numFmtId="0" fontId="6" fillId="0" borderId="45" xfId="2" applyFont="1" applyBorder="1" applyAlignment="1">
      <alignment horizontal="center" vertical="center"/>
    </xf>
    <xf numFmtId="0" fontId="9" fillId="0" borderId="45" xfId="3" applyNumberFormat="1" applyFont="1" applyFill="1" applyBorder="1" applyAlignment="1" applyProtection="1">
      <alignment horizontal="center" vertical="center" wrapText="1"/>
    </xf>
    <xf numFmtId="165" fontId="6" fillId="0" borderId="45" xfId="2" applyNumberFormat="1" applyFont="1" applyBorder="1" applyAlignment="1">
      <alignment horizontal="center" vertical="center" wrapText="1"/>
    </xf>
    <xf numFmtId="0" fontId="6" fillId="0" borderId="45" xfId="2" applyFont="1" applyBorder="1" applyAlignment="1">
      <alignment horizontal="justify" vertical="top" wrapText="1"/>
    </xf>
    <xf numFmtId="0" fontId="6" fillId="0" borderId="45" xfId="2" applyFont="1" applyBorder="1" applyAlignment="1">
      <alignment horizontal="center" vertical="top" wrapText="1"/>
    </xf>
    <xf numFmtId="0" fontId="6" fillId="0" borderId="46" xfId="2" applyFont="1" applyBorder="1" applyAlignment="1">
      <alignment horizontal="center" vertical="top" wrapText="1"/>
    </xf>
    <xf numFmtId="0" fontId="6" fillId="9" borderId="11" xfId="2" applyFont="1" applyFill="1" applyAlignment="1">
      <alignment horizontal="center" vertical="center" wrapText="1"/>
    </xf>
    <xf numFmtId="0" fontId="6" fillId="0" borderId="44" xfId="2" applyFont="1" applyBorder="1" applyAlignment="1">
      <alignment vertical="top" wrapText="1"/>
    </xf>
    <xf numFmtId="0" fontId="25" fillId="0" borderId="45" xfId="2" applyFont="1" applyBorder="1" applyAlignment="1">
      <alignment horizontal="center" vertical="top" wrapText="1"/>
    </xf>
    <xf numFmtId="0" fontId="6" fillId="0" borderId="45" xfId="2" applyFont="1" applyBorder="1" applyAlignment="1">
      <alignment horizontal="left" vertical="top" wrapText="1"/>
    </xf>
    <xf numFmtId="0" fontId="6" fillId="0" borderId="11" xfId="2" applyFont="1" applyAlignment="1">
      <alignment horizontal="justify" vertical="top" wrapText="1"/>
    </xf>
    <xf numFmtId="0" fontId="6" fillId="0" borderId="11" xfId="2" applyFont="1" applyAlignment="1">
      <alignment horizontal="center" vertical="top" wrapText="1"/>
    </xf>
    <xf numFmtId="0" fontId="6" fillId="0" borderId="44" xfId="2" applyFont="1" applyBorder="1" applyAlignment="1">
      <alignment vertical="top"/>
    </xf>
    <xf numFmtId="0" fontId="11" fillId="0" borderId="45" xfId="2" applyFont="1" applyBorder="1" applyAlignment="1">
      <alignment vertical="top" wrapText="1"/>
    </xf>
    <xf numFmtId="0" fontId="11" fillId="0" borderId="45" xfId="2" applyFont="1" applyBorder="1" applyAlignment="1">
      <alignment horizontal="center" vertical="center" wrapText="1"/>
    </xf>
    <xf numFmtId="0" fontId="11" fillId="0" borderId="45" xfId="2" applyFont="1" applyBorder="1" applyAlignment="1">
      <alignment horizontal="justify" vertical="center" wrapText="1"/>
    </xf>
    <xf numFmtId="0" fontId="6" fillId="0" borderId="11" xfId="2" applyFont="1" applyAlignment="1">
      <alignment horizontal="justify" vertical="center" wrapText="1"/>
    </xf>
    <xf numFmtId="0" fontId="26" fillId="0" borderId="49" xfId="2" applyFont="1" applyBorder="1" applyAlignment="1">
      <alignment vertical="top" wrapText="1"/>
    </xf>
    <xf numFmtId="0" fontId="26" fillId="0" borderId="50" xfId="2" applyFont="1" applyBorder="1" applyAlignment="1">
      <alignment horizontal="center" vertical="top" wrapText="1"/>
    </xf>
    <xf numFmtId="0" fontId="26" fillId="0" borderId="50" xfId="2" applyFont="1" applyBorder="1" applyAlignment="1">
      <alignment vertical="top" wrapText="1"/>
    </xf>
    <xf numFmtId="0" fontId="26" fillId="0" borderId="50" xfId="2" applyFont="1" applyBorder="1" applyAlignment="1">
      <alignment horizontal="left" vertical="top" wrapText="1"/>
    </xf>
    <xf numFmtId="0" fontId="27" fillId="0" borderId="11" xfId="2" applyFont="1" applyAlignment="1">
      <alignment vertical="center" wrapText="1"/>
    </xf>
    <xf numFmtId="0" fontId="26" fillId="0" borderId="54" xfId="2" applyFont="1" applyBorder="1" applyAlignment="1">
      <alignment vertical="top" wrapText="1"/>
    </xf>
    <xf numFmtId="0" fontId="27" fillId="0" borderId="51" xfId="2" applyFont="1" applyBorder="1" applyAlignment="1">
      <alignment horizontal="left" vertical="top" wrapText="1"/>
    </xf>
    <xf numFmtId="0" fontId="28" fillId="10" borderId="35" xfId="2" applyFont="1" applyFill="1" applyBorder="1" applyAlignment="1">
      <alignment horizontal="left" vertical="top" wrapText="1"/>
    </xf>
    <xf numFmtId="0" fontId="27" fillId="0" borderId="11" xfId="2" applyFont="1" applyAlignment="1">
      <alignment horizontal="center" vertical="center" wrapText="1"/>
    </xf>
    <xf numFmtId="0" fontId="28" fillId="10" borderId="55" xfId="2" applyFont="1" applyFill="1" applyBorder="1" applyAlignment="1">
      <alignment horizontal="left" vertical="top" wrapText="1"/>
    </xf>
    <xf numFmtId="0" fontId="26" fillId="0" borderId="11" xfId="2" applyFont="1" applyAlignment="1">
      <alignment horizontal="center" vertical="center" wrapText="1"/>
    </xf>
    <xf numFmtId="0" fontId="27" fillId="0" borderId="32" xfId="2" applyFont="1" applyBorder="1" applyAlignment="1">
      <alignment horizontal="left" vertical="center" wrapText="1"/>
    </xf>
    <xf numFmtId="0" fontId="30" fillId="0" borderId="32" xfId="4" applyFont="1" applyFill="1" applyBorder="1" applyAlignment="1" applyProtection="1">
      <alignment horizontal="center" vertical="center"/>
    </xf>
    <xf numFmtId="14" fontId="27" fillId="0" borderId="32" xfId="2" applyNumberFormat="1" applyFont="1" applyBorder="1" applyAlignment="1">
      <alignment horizontal="left" vertical="center" wrapText="1"/>
    </xf>
    <xf numFmtId="0" fontId="27" fillId="0" borderId="32" xfId="2" applyFont="1" applyBorder="1" applyAlignment="1">
      <alignment horizontal="justify" vertical="top" wrapText="1"/>
    </xf>
    <xf numFmtId="0" fontId="31" fillId="0" borderId="32" xfId="3" applyFont="1" applyFill="1" applyBorder="1" applyAlignment="1" applyProtection="1">
      <alignment horizontal="center" vertical="center" wrapText="1"/>
    </xf>
    <xf numFmtId="14" fontId="27" fillId="0" borderId="32" xfId="2" applyNumberFormat="1" applyFont="1" applyBorder="1" applyAlignment="1">
      <alignment horizontal="center" vertical="top" wrapText="1"/>
    </xf>
    <xf numFmtId="0" fontId="27" fillId="0" borderId="11" xfId="2" applyFont="1" applyAlignment="1">
      <alignment vertical="top" wrapText="1"/>
    </xf>
    <xf numFmtId="0" fontId="27" fillId="0" borderId="32" xfId="2" applyFont="1" applyBorder="1" applyAlignment="1">
      <alignment vertical="top" wrapText="1"/>
    </xf>
    <xf numFmtId="0" fontId="32" fillId="0" borderId="32" xfId="2" applyFont="1" applyBorder="1" applyAlignment="1">
      <alignment horizontal="left" vertical="top" wrapText="1"/>
    </xf>
    <xf numFmtId="0" fontId="30" fillId="0" borderId="32" xfId="4" applyFont="1" applyFill="1" applyBorder="1" applyAlignment="1" applyProtection="1">
      <alignment horizontal="center" vertical="top"/>
    </xf>
    <xf numFmtId="0" fontId="27" fillId="0" borderId="32" xfId="2" applyFont="1" applyBorder="1" applyAlignment="1">
      <alignment vertical="center" wrapText="1"/>
    </xf>
    <xf numFmtId="0" fontId="27" fillId="0" borderId="32" xfId="2" applyFont="1" applyBorder="1" applyAlignment="1">
      <alignment horizontal="center" vertical="center" wrapText="1"/>
    </xf>
    <xf numFmtId="14" fontId="27" fillId="0" borderId="32" xfId="2" applyNumberFormat="1" applyFont="1" applyBorder="1" applyAlignment="1">
      <alignment horizontal="center" vertical="center" wrapText="1"/>
    </xf>
    <xf numFmtId="0" fontId="33" fillId="0" borderId="32" xfId="3" applyFont="1" applyFill="1" applyBorder="1" applyAlignment="1" applyProtection="1">
      <alignment horizontal="center" vertical="top"/>
    </xf>
    <xf numFmtId="0" fontId="32" fillId="0" borderId="32" xfId="2" applyFont="1" applyBorder="1" applyAlignment="1">
      <alignment horizontal="center" vertical="center" wrapText="1"/>
    </xf>
    <xf numFmtId="0" fontId="34" fillId="0" borderId="32" xfId="3" applyFont="1" applyFill="1" applyBorder="1" applyAlignment="1" applyProtection="1">
      <alignment horizontal="center" vertical="center" wrapText="1"/>
    </xf>
    <xf numFmtId="14" fontId="32" fillId="0" borderId="32" xfId="2" applyNumberFormat="1" applyFont="1" applyBorder="1" applyAlignment="1">
      <alignment horizontal="center" vertical="center" wrapText="1"/>
    </xf>
    <xf numFmtId="0" fontId="31" fillId="0" borderId="32" xfId="3" applyFont="1" applyFill="1" applyBorder="1" applyAlignment="1" applyProtection="1">
      <alignment horizontal="center" vertical="top" wrapText="1"/>
    </xf>
    <xf numFmtId="0" fontId="30" fillId="0" borderId="32" xfId="4" applyFont="1" applyFill="1" applyBorder="1" applyAlignment="1" applyProtection="1">
      <alignment horizontal="center" vertical="top" wrapText="1"/>
    </xf>
    <xf numFmtId="0" fontId="35" fillId="0" borderId="11" xfId="2" applyFont="1" applyAlignment="1">
      <alignment horizontal="center" vertical="center" wrapText="1"/>
    </xf>
    <xf numFmtId="0" fontId="26" fillId="0" borderId="35" xfId="2" applyFont="1" applyBorder="1" applyAlignment="1">
      <alignment horizontal="justify" vertical="top" wrapText="1"/>
    </xf>
    <xf numFmtId="0" fontId="26" fillId="0" borderId="32" xfId="2" applyFont="1" applyBorder="1" applyAlignment="1">
      <alignment horizontal="justify" vertical="top" wrapText="1"/>
    </xf>
    <xf numFmtId="0" fontId="27" fillId="0" borderId="11" xfId="2" applyFont="1" applyAlignment="1">
      <alignment horizontal="center" vertical="top" wrapText="1"/>
    </xf>
    <xf numFmtId="0" fontId="27" fillId="0" borderId="11" xfId="2" applyFont="1" applyAlignment="1">
      <alignment horizontal="justify" vertical="top" wrapText="1"/>
    </xf>
    <xf numFmtId="0" fontId="27" fillId="0" borderId="11" xfId="2" applyFont="1" applyAlignment="1">
      <alignment horizontal="left" vertical="top" wrapText="1"/>
    </xf>
    <xf numFmtId="0" fontId="10" fillId="0" borderId="49" xfId="2" applyFont="1" applyBorder="1" applyAlignment="1">
      <alignment vertical="center"/>
    </xf>
    <xf numFmtId="0" fontId="10" fillId="0" borderId="50" xfId="2" applyFont="1" applyBorder="1" applyAlignment="1">
      <alignment horizontal="center" vertical="center"/>
    </xf>
    <xf numFmtId="0" fontId="10" fillId="0" borderId="50" xfId="2" applyFont="1" applyBorder="1" applyAlignment="1">
      <alignment vertical="center"/>
    </xf>
    <xf numFmtId="0" fontId="8" fillId="0" borderId="11" xfId="2"/>
    <xf numFmtId="0" fontId="10" fillId="0" borderId="54" xfId="2" applyFont="1" applyBorder="1" applyAlignment="1">
      <alignment vertical="center"/>
    </xf>
    <xf numFmtId="0" fontId="0" fillId="0" borderId="54" xfId="2" applyFont="1" applyBorder="1" applyAlignment="1">
      <alignment horizontal="center" vertical="center"/>
    </xf>
    <xf numFmtId="0" fontId="10" fillId="12" borderId="35" xfId="2" applyFont="1" applyFill="1" applyBorder="1" applyAlignment="1">
      <alignment horizontal="center" vertical="center" wrapText="1"/>
    </xf>
    <xf numFmtId="0" fontId="8" fillId="0" borderId="11" xfId="2" applyAlignment="1">
      <alignment horizontal="center" vertical="center" wrapText="1"/>
    </xf>
    <xf numFmtId="0" fontId="11" fillId="13" borderId="13" xfId="5" applyFont="1" applyFill="1" applyBorder="1" applyAlignment="1">
      <alignment horizontal="center" vertical="center" wrapText="1"/>
    </xf>
    <xf numFmtId="0" fontId="11" fillId="13" borderId="6" xfId="5" applyFont="1" applyFill="1" applyBorder="1" applyAlignment="1">
      <alignment horizontal="center" vertical="center" wrapText="1"/>
    </xf>
    <xf numFmtId="0" fontId="11" fillId="13" borderId="26" xfId="5" applyFont="1" applyFill="1" applyBorder="1" applyAlignment="1">
      <alignment horizontal="center" vertical="center" wrapText="1"/>
    </xf>
    <xf numFmtId="0" fontId="11" fillId="14" borderId="12" xfId="5" applyFont="1" applyFill="1" applyBorder="1" applyAlignment="1">
      <alignment horizontal="center" vertical="center" wrapText="1"/>
    </xf>
    <xf numFmtId="0" fontId="10" fillId="0" borderId="11" xfId="2" applyFont="1" applyAlignment="1">
      <alignment horizontal="center" vertical="center" wrapText="1"/>
    </xf>
    <xf numFmtId="0" fontId="6" fillId="11" borderId="34" xfId="2" applyFont="1" applyFill="1" applyBorder="1" applyAlignment="1">
      <alignment vertical="center" wrapText="1"/>
    </xf>
    <xf numFmtId="0" fontId="6" fillId="11" borderId="32" xfId="2" applyFont="1" applyFill="1" applyBorder="1" applyAlignment="1">
      <alignment horizontal="center" vertical="center"/>
    </xf>
    <xf numFmtId="0" fontId="9" fillId="0" borderId="32" xfId="3" applyFont="1" applyBorder="1" applyAlignment="1" applyProtection="1">
      <alignment horizontal="center" vertical="center" wrapText="1"/>
    </xf>
    <xf numFmtId="0" fontId="6" fillId="0" borderId="34" xfId="2" applyFont="1" applyBorder="1" applyAlignment="1">
      <alignment vertical="center" wrapText="1"/>
    </xf>
    <xf numFmtId="0" fontId="6" fillId="0" borderId="32" xfId="2" applyFont="1" applyBorder="1" applyAlignment="1">
      <alignment horizontal="center" vertical="center"/>
    </xf>
    <xf numFmtId="0" fontId="6" fillId="0" borderId="32" xfId="2" applyFont="1" applyBorder="1" applyAlignment="1">
      <alignment horizontal="center" vertical="center" wrapText="1"/>
    </xf>
    <xf numFmtId="14" fontId="6" fillId="0" borderId="32" xfId="2" applyNumberFormat="1" applyFont="1" applyBorder="1" applyAlignment="1">
      <alignment horizontal="center" vertical="center" wrapText="1"/>
    </xf>
    <xf numFmtId="0" fontId="6" fillId="0" borderId="32" xfId="2" applyFont="1" applyBorder="1" applyAlignment="1">
      <alignment horizontal="justify" vertical="center" wrapText="1"/>
    </xf>
    <xf numFmtId="14" fontId="6" fillId="0" borderId="32" xfId="2" applyNumberFormat="1" applyFont="1" applyBorder="1" applyAlignment="1">
      <alignment horizontal="justify" vertical="center" wrapText="1"/>
    </xf>
    <xf numFmtId="0" fontId="6" fillId="0" borderId="33" xfId="2" applyFont="1" applyBorder="1" applyAlignment="1">
      <alignment horizontal="justify" vertical="center" wrapText="1"/>
    </xf>
    <xf numFmtId="0" fontId="9" fillId="0" borderId="32" xfId="4" applyFont="1" applyBorder="1" applyAlignment="1" applyProtection="1">
      <alignment horizontal="center" vertical="center" wrapText="1"/>
    </xf>
    <xf numFmtId="0" fontId="24" fillId="0" borderId="32" xfId="3" applyBorder="1" applyAlignment="1" applyProtection="1">
      <alignment horizontal="center" vertical="center" wrapText="1"/>
    </xf>
    <xf numFmtId="0" fontId="6" fillId="0" borderId="34" xfId="2" applyFont="1" applyBorder="1" applyAlignment="1">
      <alignment horizontal="left" vertical="center" wrapText="1"/>
    </xf>
    <xf numFmtId="0" fontId="6" fillId="0" borderId="56" xfId="2" applyFont="1" applyBorder="1" applyAlignment="1">
      <alignment vertical="center" wrapText="1"/>
    </xf>
    <xf numFmtId="0" fontId="6" fillId="0" borderId="57" xfId="2" applyFont="1" applyBorder="1" applyAlignment="1">
      <alignment horizontal="center" vertical="center"/>
    </xf>
    <xf numFmtId="0" fontId="6" fillId="0" borderId="57" xfId="2" applyFont="1" applyBorder="1" applyAlignment="1">
      <alignment horizontal="center" vertical="center" wrapText="1"/>
    </xf>
    <xf numFmtId="49" fontId="9" fillId="0" borderId="57" xfId="4" applyNumberFormat="1" applyFont="1" applyFill="1" applyBorder="1" applyAlignment="1" applyProtection="1">
      <alignment horizontal="center" vertical="center" wrapText="1"/>
    </xf>
    <xf numFmtId="14" fontId="6" fillId="0" borderId="57" xfId="2" applyNumberFormat="1" applyFont="1" applyBorder="1" applyAlignment="1">
      <alignment horizontal="center" vertical="center" wrapText="1"/>
    </xf>
    <xf numFmtId="0" fontId="6" fillId="0" borderId="57" xfId="2" applyFont="1" applyBorder="1" applyAlignment="1">
      <alignment horizontal="justify" vertical="center" wrapText="1"/>
    </xf>
    <xf numFmtId="0" fontId="6" fillId="0" borderId="49" xfId="2" applyFont="1" applyBorder="1" applyAlignment="1">
      <alignment horizontal="justify" vertical="center" wrapText="1"/>
    </xf>
    <xf numFmtId="0" fontId="11" fillId="0" borderId="32" xfId="2" applyFont="1" applyBorder="1" applyAlignment="1">
      <alignment horizontal="justify" vertical="center" wrapText="1"/>
    </xf>
    <xf numFmtId="0" fontId="39" fillId="0" borderId="32" xfId="2" applyFont="1" applyBorder="1" applyAlignment="1">
      <alignment horizontal="justify" vertical="center" wrapText="1"/>
    </xf>
    <xf numFmtId="0" fontId="8" fillId="0" borderId="11" xfId="2" applyAlignment="1">
      <alignment horizontal="center"/>
    </xf>
    <xf numFmtId="0" fontId="8" fillId="0" borderId="11" xfId="2" applyAlignment="1">
      <alignment horizontal="justify" vertical="center" wrapText="1"/>
    </xf>
    <xf numFmtId="0" fontId="40" fillId="0" borderId="11" xfId="2" applyFont="1"/>
    <xf numFmtId="0" fontId="39" fillId="0" borderId="49" xfId="2" applyFont="1" applyBorder="1" applyAlignment="1">
      <alignment vertical="center"/>
    </xf>
    <xf numFmtId="0" fontId="39" fillId="0" borderId="50" xfId="2" applyFont="1" applyBorder="1" applyAlignment="1">
      <alignment horizontal="center" vertical="center"/>
    </xf>
    <xf numFmtId="0" fontId="39" fillId="0" borderId="50" xfId="2" applyFont="1" applyBorder="1" applyAlignment="1">
      <alignment vertical="center"/>
    </xf>
    <xf numFmtId="49" fontId="39" fillId="0" borderId="50" xfId="2" applyNumberFormat="1" applyFont="1" applyBorder="1" applyAlignment="1">
      <alignment horizontal="center" vertical="center"/>
    </xf>
    <xf numFmtId="0" fontId="39" fillId="0" borderId="54" xfId="2" applyFont="1" applyBorder="1" applyAlignment="1">
      <alignment vertical="center"/>
    </xf>
    <xf numFmtId="0" fontId="40" fillId="0" borderId="54" xfId="2" applyFont="1" applyBorder="1" applyAlignment="1">
      <alignment horizontal="center" vertical="center"/>
    </xf>
    <xf numFmtId="0" fontId="40" fillId="0" borderId="11" xfId="2" applyFont="1" applyAlignment="1">
      <alignment horizontal="center" vertical="center" wrapText="1"/>
    </xf>
    <xf numFmtId="0" fontId="39" fillId="10" borderId="35" xfId="2" applyFont="1" applyFill="1" applyBorder="1" applyAlignment="1">
      <alignment horizontal="center" vertical="center" wrapText="1"/>
    </xf>
    <xf numFmtId="0" fontId="39" fillId="0" borderId="11" xfId="2" applyFont="1" applyAlignment="1">
      <alignment horizontal="center" vertical="center" wrapText="1"/>
    </xf>
    <xf numFmtId="0" fontId="39" fillId="10" borderId="36" xfId="2" applyFont="1" applyFill="1" applyBorder="1" applyAlignment="1">
      <alignment horizontal="center" vertical="center" wrapText="1"/>
    </xf>
    <xf numFmtId="49" fontId="39" fillId="10" borderId="35" xfId="2" applyNumberFormat="1" applyFont="1" applyFill="1" applyBorder="1" applyAlignment="1">
      <alignment horizontal="center" vertical="center" wrapText="1"/>
    </xf>
    <xf numFmtId="0" fontId="39" fillId="10" borderId="55" xfId="2" applyFont="1" applyFill="1" applyBorder="1" applyAlignment="1">
      <alignment horizontal="center" vertical="center" wrapText="1"/>
    </xf>
    <xf numFmtId="49" fontId="9" fillId="0" borderId="32" xfId="4" applyNumberFormat="1" applyFont="1" applyFill="1" applyBorder="1" applyAlignment="1" applyProtection="1">
      <alignment horizontal="center" vertical="center" wrapText="1"/>
    </xf>
    <xf numFmtId="0" fontId="6" fillId="0" borderId="33" xfId="2" applyFont="1" applyBorder="1" applyAlignment="1">
      <alignment horizontal="justify" vertical="top" wrapText="1"/>
    </xf>
    <xf numFmtId="0" fontId="6" fillId="0" borderId="32" xfId="2" applyFont="1" applyBorder="1" applyAlignment="1">
      <alignment horizontal="justify" vertical="top" wrapText="1"/>
    </xf>
    <xf numFmtId="49" fontId="9" fillId="0" borderId="32" xfId="3" applyNumberFormat="1" applyFont="1" applyFill="1" applyBorder="1" applyAlignment="1" applyProtection="1">
      <alignment horizontal="center" vertical="center" wrapText="1"/>
    </xf>
    <xf numFmtId="0" fontId="45" fillId="0" borderId="11" xfId="2" applyFont="1" applyAlignment="1">
      <alignment horizontal="center" vertical="center" wrapText="1"/>
    </xf>
    <xf numFmtId="0" fontId="6" fillId="0" borderId="56" xfId="2" applyFont="1" applyBorder="1" applyAlignment="1">
      <alignment horizontal="left" vertical="center" wrapText="1"/>
    </xf>
    <xf numFmtId="0" fontId="6" fillId="0" borderId="57" xfId="2" applyFont="1" applyBorder="1" applyAlignment="1">
      <alignment horizontal="justify" vertical="top" wrapText="1"/>
    </xf>
    <xf numFmtId="0" fontId="6" fillId="0" borderId="49" xfId="2" applyFont="1" applyBorder="1" applyAlignment="1">
      <alignment horizontal="justify" vertical="top" wrapText="1"/>
    </xf>
    <xf numFmtId="0" fontId="6" fillId="0" borderId="56" xfId="2" applyFont="1" applyBorder="1" applyAlignment="1">
      <alignment horizontal="justify" vertical="top" wrapText="1"/>
    </xf>
    <xf numFmtId="0" fontId="6" fillId="0" borderId="57" xfId="2" applyFont="1" applyBorder="1" applyAlignment="1">
      <alignment vertical="center" wrapText="1"/>
    </xf>
    <xf numFmtId="0" fontId="40" fillId="0" borderId="11" xfId="2" applyFont="1" applyAlignment="1">
      <alignment horizontal="center" vertical="center"/>
    </xf>
    <xf numFmtId="49" fontId="40" fillId="0" borderId="11" xfId="2" applyNumberFormat="1" applyFont="1" applyAlignment="1">
      <alignment horizontal="center" vertical="center" wrapText="1"/>
    </xf>
    <xf numFmtId="0" fontId="40" fillId="0" borderId="11" xfId="2" applyFont="1" applyAlignment="1">
      <alignment horizontal="justify" vertical="center" wrapText="1"/>
    </xf>
    <xf numFmtId="0" fontId="11" fillId="0" borderId="49" xfId="2" applyFont="1" applyBorder="1" applyAlignment="1">
      <alignment vertical="center"/>
    </xf>
    <xf numFmtId="0" fontId="11" fillId="0" borderId="50" xfId="2" applyFont="1" applyBorder="1" applyAlignment="1">
      <alignment vertical="center"/>
    </xf>
    <xf numFmtId="0" fontId="11" fillId="0" borderId="50" xfId="2" applyFont="1" applyBorder="1" applyAlignment="1">
      <alignment horizontal="center" vertical="center"/>
    </xf>
    <xf numFmtId="0" fontId="11" fillId="0" borderId="54" xfId="2" applyFont="1" applyBorder="1" applyAlignment="1">
      <alignment horizontal="center" vertical="center"/>
    </xf>
    <xf numFmtId="0" fontId="6" fillId="0" borderId="54" xfId="2" applyFont="1" applyBorder="1" applyAlignment="1">
      <alignment horizontal="center" vertical="center"/>
    </xf>
    <xf numFmtId="0" fontId="20" fillId="10" borderId="35" xfId="2" applyFont="1" applyFill="1" applyBorder="1" applyAlignment="1">
      <alignment horizontal="center" vertical="center" wrapText="1"/>
    </xf>
    <xf numFmtId="0" fontId="20" fillId="10" borderId="59" xfId="2" applyFont="1" applyFill="1" applyBorder="1" applyAlignment="1">
      <alignment horizontal="center" vertical="center" wrapText="1"/>
    </xf>
    <xf numFmtId="0" fontId="6" fillId="0" borderId="32" xfId="6" applyFont="1" applyBorder="1" applyAlignment="1">
      <alignment vertical="center" wrapText="1"/>
    </xf>
    <xf numFmtId="0" fontId="6" fillId="0" borderId="32" xfId="6" applyFont="1" applyBorder="1" applyAlignment="1">
      <alignment horizontal="center" vertical="center" wrapText="1"/>
    </xf>
    <xf numFmtId="0" fontId="9" fillId="0" borderId="32" xfId="7" applyFont="1" applyBorder="1" applyAlignment="1">
      <alignment horizontal="center" vertical="center" wrapText="1"/>
    </xf>
    <xf numFmtId="14" fontId="6" fillId="0" borderId="32" xfId="6" applyNumberFormat="1" applyFont="1" applyBorder="1" applyAlignment="1">
      <alignment horizontal="center" vertical="center" wrapText="1"/>
    </xf>
    <xf numFmtId="0" fontId="6" fillId="0" borderId="32" xfId="6" applyFont="1" applyBorder="1" applyAlignment="1">
      <alignment vertical="top" wrapText="1"/>
    </xf>
    <xf numFmtId="0" fontId="6" fillId="0" borderId="32" xfId="6" applyFont="1" applyBorder="1" applyAlignment="1">
      <alignment horizontal="left" vertical="top" wrapText="1"/>
    </xf>
    <xf numFmtId="0" fontId="6" fillId="0" borderId="32" xfId="2" applyFont="1" applyBorder="1" applyAlignment="1">
      <alignment horizontal="left" vertical="top" wrapText="1"/>
    </xf>
    <xf numFmtId="0" fontId="9" fillId="0" borderId="32" xfId="3" applyNumberFormat="1" applyFont="1" applyFill="1" applyBorder="1" applyAlignment="1" applyProtection="1">
      <alignment horizontal="center" vertical="center" wrapText="1"/>
    </xf>
    <xf numFmtId="0" fontId="48" fillId="0" borderId="11" xfId="2" applyFont="1" applyAlignment="1">
      <alignment horizontal="center" vertical="center" wrapText="1"/>
    </xf>
    <xf numFmtId="0" fontId="6" fillId="0" borderId="57" xfId="6" applyFont="1" applyBorder="1" applyAlignment="1">
      <alignment vertical="center" wrapText="1"/>
    </xf>
    <xf numFmtId="0" fontId="6" fillId="0" borderId="57" xfId="6" applyFont="1" applyBorder="1" applyAlignment="1">
      <alignment horizontal="center" vertical="center" wrapText="1"/>
    </xf>
    <xf numFmtId="14" fontId="6" fillId="0" borderId="57" xfId="6" applyNumberFormat="1" applyFont="1" applyBorder="1" applyAlignment="1">
      <alignment horizontal="center" vertical="center" wrapText="1"/>
    </xf>
    <xf numFmtId="0" fontId="6" fillId="0" borderId="57" xfId="6" applyFont="1" applyBorder="1" applyAlignment="1">
      <alignment vertical="top" wrapText="1"/>
    </xf>
    <xf numFmtId="0" fontId="6" fillId="0" borderId="57" xfId="6" applyFont="1" applyBorder="1" applyAlignment="1">
      <alignment horizontal="left" vertical="top" wrapText="1"/>
    </xf>
    <xf numFmtId="0" fontId="11" fillId="0" borderId="29" xfId="6" applyFont="1" applyBorder="1" applyAlignment="1">
      <alignment vertical="center" wrapText="1"/>
    </xf>
    <xf numFmtId="0" fontId="11" fillId="0" borderId="7" xfId="6" applyFont="1" applyBorder="1" applyAlignment="1">
      <alignment vertical="center" wrapText="1"/>
    </xf>
    <xf numFmtId="0" fontId="11" fillId="0" borderId="38" xfId="2" applyFont="1" applyBorder="1" applyAlignment="1">
      <alignment horizontal="center" vertical="center"/>
    </xf>
    <xf numFmtId="0" fontId="11" fillId="0" borderId="38" xfId="2" applyFont="1" applyBorder="1" applyAlignment="1">
      <alignment horizontal="justify" vertical="center"/>
    </xf>
    <xf numFmtId="0" fontId="11" fillId="0" borderId="39" xfId="2" applyFont="1" applyBorder="1" applyAlignment="1">
      <alignment horizontal="justify" vertical="center"/>
    </xf>
    <xf numFmtId="0" fontId="11" fillId="8" borderId="60" xfId="2" applyFont="1" applyFill="1" applyBorder="1" applyAlignment="1">
      <alignment horizontal="center" vertical="center" wrapText="1"/>
    </xf>
    <xf numFmtId="0" fontId="11" fillId="7" borderId="36" xfId="2" applyFont="1" applyFill="1" applyBorder="1" applyAlignment="1">
      <alignment horizontal="center" vertical="center" wrapText="1"/>
    </xf>
    <xf numFmtId="0" fontId="11" fillId="7" borderId="35" xfId="2" applyFont="1" applyFill="1" applyBorder="1" applyAlignment="1">
      <alignment horizontal="center" vertical="center" wrapText="1"/>
    </xf>
    <xf numFmtId="0" fontId="11" fillId="7" borderId="35" xfId="2" applyFont="1" applyFill="1" applyBorder="1" applyAlignment="1">
      <alignment horizontal="justify" vertical="center" wrapText="1"/>
    </xf>
    <xf numFmtId="0" fontId="11" fillId="8" borderId="55" xfId="2" applyFont="1" applyFill="1" applyBorder="1" applyAlignment="1">
      <alignment horizontal="center" vertical="center" wrapText="1"/>
    </xf>
    <xf numFmtId="0" fontId="6" fillId="0" borderId="32" xfId="3" applyNumberFormat="1" applyFont="1" applyFill="1" applyBorder="1" applyAlignment="1" applyProtection="1">
      <alignment horizontal="center" vertical="center" wrapText="1"/>
    </xf>
    <xf numFmtId="0" fontId="9" fillId="0" borderId="32" xfId="2" applyFont="1" applyBorder="1" applyAlignment="1">
      <alignment horizontal="center" vertical="center" wrapText="1"/>
    </xf>
    <xf numFmtId="0" fontId="9" fillId="0" borderId="32" xfId="3" applyFont="1" applyFill="1" applyBorder="1" applyAlignment="1">
      <alignment horizontal="center" vertical="center" wrapText="1"/>
    </xf>
    <xf numFmtId="0" fontId="11" fillId="0" borderId="6" xfId="5" applyFont="1" applyBorder="1" applyAlignment="1">
      <alignment horizontal="left" vertical="center" wrapText="1"/>
    </xf>
    <xf numFmtId="0" fontId="11" fillId="0" borderId="5" xfId="5" applyFont="1" applyBorder="1" applyAlignment="1">
      <alignment horizontal="left" vertical="center" wrapText="1"/>
    </xf>
    <xf numFmtId="0" fontId="6" fillId="0" borderId="11" xfId="2" applyFont="1" applyAlignment="1">
      <alignment vertical="center"/>
    </xf>
    <xf numFmtId="0" fontId="11" fillId="0" borderId="16" xfId="5" applyFont="1" applyBorder="1" applyAlignment="1">
      <alignment vertical="center"/>
    </xf>
    <xf numFmtId="0" fontId="11" fillId="0" borderId="1" xfId="5" applyFont="1" applyBorder="1" applyAlignment="1">
      <alignment vertical="center"/>
    </xf>
    <xf numFmtId="0" fontId="6" fillId="0" borderId="11" xfId="5" applyFont="1"/>
    <xf numFmtId="0" fontId="11" fillId="0" borderId="2" xfId="5" applyFont="1" applyBorder="1" applyAlignment="1">
      <alignment vertical="center"/>
    </xf>
    <xf numFmtId="0" fontId="6" fillId="0" borderId="54" xfId="5" applyFont="1" applyBorder="1" applyAlignment="1">
      <alignment horizontal="center" vertical="center"/>
    </xf>
    <xf numFmtId="0" fontId="11" fillId="14" borderId="6" xfId="5" applyFont="1" applyFill="1" applyBorder="1" applyAlignment="1">
      <alignment horizontal="center" vertical="center" wrapText="1"/>
    </xf>
    <xf numFmtId="0" fontId="6" fillId="0" borderId="11" xfId="5" applyFont="1" applyAlignment="1">
      <alignment horizontal="center" vertical="center" wrapText="1"/>
    </xf>
    <xf numFmtId="0" fontId="11" fillId="0" borderId="11" xfId="5" applyFont="1" applyAlignment="1">
      <alignment horizontal="center" vertical="center" wrapText="1"/>
    </xf>
    <xf numFmtId="0" fontId="6" fillId="0" borderId="17" xfId="5" applyFont="1" applyBorder="1" applyAlignment="1">
      <alignment vertical="center" wrapText="1"/>
    </xf>
    <xf numFmtId="0" fontId="6" fillId="0" borderId="17" xfId="5" applyFont="1" applyBorder="1" applyAlignment="1">
      <alignment horizontal="center" vertical="center" wrapText="1"/>
    </xf>
    <xf numFmtId="0" fontId="9" fillId="0" borderId="11" xfId="3" applyFont="1" applyFill="1" applyBorder="1" applyAlignment="1">
      <alignment horizontal="center" vertical="center" wrapText="1"/>
    </xf>
    <xf numFmtId="164" fontId="6" fillId="0" borderId="32" xfId="5" applyNumberFormat="1" applyFont="1" applyBorder="1" applyAlignment="1">
      <alignment horizontal="center" vertical="center" wrapText="1"/>
    </xf>
    <xf numFmtId="0" fontId="6" fillId="0" borderId="17" xfId="5" applyFont="1" applyBorder="1" applyAlignment="1">
      <alignment horizontal="left" vertical="center" wrapText="1"/>
    </xf>
    <xf numFmtId="0" fontId="55" fillId="0" borderId="11" xfId="5" applyFont="1"/>
    <xf numFmtId="0" fontId="6" fillId="0" borderId="5" xfId="5" applyFont="1" applyBorder="1" applyAlignment="1">
      <alignment vertical="center" wrapText="1"/>
    </xf>
    <xf numFmtId="0" fontId="6" fillId="0" borderId="5" xfId="5" applyFont="1" applyBorder="1" applyAlignment="1">
      <alignment horizontal="center" vertical="center" wrapText="1"/>
    </xf>
    <xf numFmtId="0" fontId="9" fillId="0" borderId="5" xfId="5" applyFont="1" applyBorder="1" applyAlignment="1">
      <alignment horizontal="center" vertical="center" wrapText="1"/>
    </xf>
    <xf numFmtId="0" fontId="6" fillId="0" borderId="5" xfId="5" applyFont="1" applyBorder="1" applyAlignment="1">
      <alignment horizontal="left" vertical="center" wrapText="1"/>
    </xf>
    <xf numFmtId="0" fontId="6" fillId="0" borderId="14" xfId="5" applyFont="1" applyBorder="1" applyAlignment="1">
      <alignment vertical="center" wrapText="1"/>
    </xf>
    <xf numFmtId="0" fontId="6" fillId="0" borderId="15" xfId="5" applyFont="1" applyBorder="1" applyAlignment="1">
      <alignment vertical="center" wrapText="1"/>
    </xf>
    <xf numFmtId="0" fontId="6" fillId="0" borderId="15" xfId="5" applyFont="1" applyBorder="1" applyAlignment="1">
      <alignment horizontal="center" vertical="center" wrapText="1"/>
    </xf>
    <xf numFmtId="165" fontId="6" fillId="0" borderId="15" xfId="5" applyNumberFormat="1" applyFont="1" applyBorder="1" applyAlignment="1">
      <alignment horizontal="center" vertical="center" wrapText="1"/>
    </xf>
    <xf numFmtId="0" fontId="9" fillId="0" borderId="17" xfId="5" applyFont="1" applyBorder="1" applyAlignment="1">
      <alignment horizontal="center" vertical="center" wrapText="1"/>
    </xf>
    <xf numFmtId="165" fontId="6" fillId="0" borderId="5" xfId="5" applyNumberFormat="1" applyFont="1" applyBorder="1" applyAlignment="1">
      <alignment horizontal="center" vertical="center" wrapText="1"/>
    </xf>
    <xf numFmtId="165" fontId="6" fillId="0" borderId="13" xfId="5" applyNumberFormat="1" applyFont="1" applyBorder="1" applyAlignment="1">
      <alignment horizontal="center" vertical="center" wrapText="1"/>
    </xf>
    <xf numFmtId="165" fontId="6" fillId="0" borderId="17" xfId="5" applyNumberFormat="1" applyFont="1" applyBorder="1" applyAlignment="1">
      <alignment horizontal="center" vertical="center" wrapText="1"/>
    </xf>
    <xf numFmtId="0" fontId="9" fillId="0" borderId="17" xfId="3" applyFont="1" applyFill="1" applyBorder="1" applyAlignment="1">
      <alignment horizontal="center" vertical="center" wrapText="1"/>
    </xf>
    <xf numFmtId="164" fontId="6" fillId="0" borderId="5" xfId="5" applyNumberFormat="1" applyFont="1" applyBorder="1" applyAlignment="1">
      <alignment horizontal="center" vertical="center" wrapText="1"/>
    </xf>
    <xf numFmtId="0" fontId="9" fillId="0" borderId="5" xfId="3" applyFont="1" applyFill="1" applyBorder="1" applyAlignment="1">
      <alignment horizontal="center" vertical="center" wrapText="1"/>
    </xf>
    <xf numFmtId="0" fontId="6" fillId="0" borderId="13" xfId="5" applyFont="1" applyBorder="1" applyAlignment="1">
      <alignment vertical="center" wrapText="1"/>
    </xf>
    <xf numFmtId="0" fontId="6" fillId="0" borderId="13" xfId="5" applyFont="1" applyBorder="1" applyAlignment="1">
      <alignment horizontal="center" vertical="center" wrapText="1"/>
    </xf>
    <xf numFmtId="0" fontId="9" fillId="0" borderId="13" xfId="5" applyFont="1" applyBorder="1" applyAlignment="1">
      <alignment horizontal="center" vertical="center" wrapText="1"/>
    </xf>
    <xf numFmtId="0" fontId="6" fillId="0" borderId="13" xfId="5" applyFont="1" applyBorder="1" applyAlignment="1">
      <alignment horizontal="left" vertical="center" wrapText="1"/>
    </xf>
    <xf numFmtId="0" fontId="6" fillId="0" borderId="20" xfId="5" applyFont="1" applyBorder="1" applyAlignment="1">
      <alignment horizontal="left" vertical="center" wrapText="1"/>
    </xf>
    <xf numFmtId="0" fontId="9" fillId="0" borderId="13" xfId="10" applyFont="1" applyFill="1" applyBorder="1" applyAlignment="1">
      <alignment horizontal="center" vertical="center" wrapText="1"/>
    </xf>
    <xf numFmtId="164" fontId="6" fillId="0" borderId="13" xfId="5" applyNumberFormat="1" applyFont="1" applyBorder="1" applyAlignment="1">
      <alignment horizontal="center" vertical="center" wrapText="1"/>
    </xf>
    <xf numFmtId="0" fontId="6" fillId="0" borderId="19" xfId="5" applyFont="1" applyBorder="1" applyAlignment="1">
      <alignment horizontal="left" vertical="center" wrapText="1"/>
    </xf>
    <xf numFmtId="0" fontId="6" fillId="0" borderId="11" xfId="5" applyFont="1" applyAlignment="1">
      <alignment horizontal="left" vertical="center" wrapText="1"/>
    </xf>
    <xf numFmtId="0" fontId="11" fillId="0" borderId="11" xfId="5" applyFont="1" applyAlignment="1">
      <alignment horizontal="left" vertical="center" wrapText="1"/>
    </xf>
    <xf numFmtId="0" fontId="11" fillId="0" borderId="49" xfId="2" applyFont="1" applyBorder="1" applyAlignment="1">
      <alignment horizontal="left" vertical="center"/>
    </xf>
    <xf numFmtId="0" fontId="11" fillId="0" borderId="50" xfId="2" applyFont="1" applyBorder="1" applyAlignment="1">
      <alignment horizontal="left" vertical="center"/>
    </xf>
    <xf numFmtId="0" fontId="6" fillId="0" borderId="11" xfId="2" applyFont="1" applyAlignment="1">
      <alignment horizontal="left"/>
    </xf>
    <xf numFmtId="0" fontId="11" fillId="0" borderId="54" xfId="2" applyFont="1" applyBorder="1" applyAlignment="1">
      <alignment horizontal="left" vertical="center"/>
    </xf>
    <xf numFmtId="0" fontId="6" fillId="0" borderId="54" xfId="2" applyFont="1" applyBorder="1" applyAlignment="1">
      <alignment horizontal="left" vertical="center"/>
    </xf>
    <xf numFmtId="0" fontId="6" fillId="0" borderId="11" xfId="2" applyFont="1" applyAlignment="1">
      <alignment horizontal="left" vertical="center" wrapText="1"/>
    </xf>
    <xf numFmtId="0" fontId="11" fillId="10" borderId="59" xfId="2" applyFont="1" applyFill="1" applyBorder="1" applyAlignment="1">
      <alignment horizontal="center" vertical="center" wrapText="1"/>
    </xf>
    <xf numFmtId="0" fontId="11" fillId="10" borderId="58" xfId="2" applyFont="1" applyFill="1" applyBorder="1" applyAlignment="1">
      <alignment horizontal="center" vertical="center" wrapText="1"/>
    </xf>
    <xf numFmtId="0" fontId="11" fillId="0" borderId="11" xfId="2" applyFont="1" applyAlignment="1">
      <alignment horizontal="left" vertical="center" wrapText="1"/>
    </xf>
    <xf numFmtId="0" fontId="48" fillId="0" borderId="11" xfId="2" applyFont="1" applyAlignment="1">
      <alignment horizontal="left" vertical="center" wrapText="1"/>
    </xf>
    <xf numFmtId="0" fontId="9" fillId="0" borderId="32" xfId="4" applyFont="1" applyFill="1" applyBorder="1" applyAlignment="1" applyProtection="1">
      <alignment horizontal="center" vertical="center" wrapText="1"/>
    </xf>
    <xf numFmtId="0" fontId="6" fillId="0" borderId="32" xfId="2" applyFont="1" applyBorder="1" applyAlignment="1">
      <alignment vertical="center"/>
    </xf>
    <xf numFmtId="0" fontId="6" fillId="0" borderId="11" xfId="2" applyFont="1" applyAlignment="1">
      <alignment horizontal="center"/>
    </xf>
    <xf numFmtId="14" fontId="6" fillId="0" borderId="32" xfId="2" applyNumberFormat="1" applyFont="1" applyFill="1" applyBorder="1" applyAlignment="1">
      <alignment horizontal="center" vertical="center" wrapText="1"/>
    </xf>
    <xf numFmtId="0" fontId="11" fillId="0" borderId="54" xfId="2" applyFont="1" applyBorder="1" applyAlignment="1">
      <alignment vertical="center"/>
    </xf>
    <xf numFmtId="0" fontId="17" fillId="0" borderId="17" xfId="1" applyFont="1" applyBorder="1" applyAlignment="1">
      <alignment horizontal="center" vertical="center" wrapText="1"/>
    </xf>
    <xf numFmtId="0" fontId="6" fillId="0" borderId="17" xfId="1" applyFont="1" applyBorder="1" applyAlignment="1">
      <alignment horizontal="center" vertical="center" wrapText="1"/>
    </xf>
    <xf numFmtId="0" fontId="12" fillId="0" borderId="19" xfId="1" applyFont="1" applyBorder="1" applyAlignment="1">
      <alignment horizontal="left" vertical="center" wrapText="1"/>
    </xf>
    <xf numFmtId="165" fontId="12" fillId="0" borderId="15" xfId="1" applyNumberFormat="1"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20" fillId="2" borderId="6" xfId="1" applyFont="1" applyFill="1" applyBorder="1" applyAlignment="1">
      <alignment horizontal="center" vertical="center" wrapText="1"/>
    </xf>
    <xf numFmtId="0" fontId="20" fillId="3"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3" fillId="0" borderId="15" xfId="1" applyFont="1" applyBorder="1" applyAlignment="1">
      <alignment horizontal="center" vertical="center" wrapText="1"/>
    </xf>
    <xf numFmtId="0" fontId="12" fillId="0" borderId="11" xfId="1" applyFont="1" applyBorder="1" applyAlignment="1">
      <alignment horizontal="left" vertical="center" wrapText="1"/>
    </xf>
    <xf numFmtId="0" fontId="21" fillId="0" borderId="5" xfId="1" applyFont="1" applyBorder="1" applyAlignment="1">
      <alignment horizontal="left" vertical="center" wrapText="1"/>
    </xf>
    <xf numFmtId="0" fontId="6" fillId="0" borderId="32" xfId="2" applyFont="1" applyFill="1" applyBorder="1" applyAlignment="1">
      <alignment horizontal="justify" vertical="center" wrapText="1"/>
    </xf>
    <xf numFmtId="14" fontId="6" fillId="0" borderId="57" xfId="2" applyNumberFormat="1" applyFont="1" applyFill="1" applyBorder="1" applyAlignment="1">
      <alignment horizontal="center" vertical="center" wrapText="1"/>
    </xf>
    <xf numFmtId="0" fontId="6" fillId="0" borderId="32" xfId="2" applyFont="1" applyFill="1" applyBorder="1" applyAlignment="1">
      <alignment horizontal="center" vertical="center"/>
    </xf>
    <xf numFmtId="164" fontId="6" fillId="0" borderId="17" xfId="5" applyNumberFormat="1" applyFont="1" applyBorder="1" applyAlignment="1">
      <alignment horizontal="center" vertical="center" wrapText="1"/>
    </xf>
    <xf numFmtId="0" fontId="6" fillId="0" borderId="18" xfId="5" applyFont="1" applyBorder="1" applyAlignment="1">
      <alignment horizontal="left" vertical="center" wrapText="1"/>
    </xf>
    <xf numFmtId="0" fontId="6" fillId="0" borderId="16" xfId="5" applyFont="1" applyBorder="1" applyAlignment="1">
      <alignment horizontal="left" vertical="center" wrapText="1"/>
    </xf>
    <xf numFmtId="0" fontId="6" fillId="0" borderId="12" xfId="5" applyFont="1" applyBorder="1" applyAlignment="1">
      <alignment horizontal="left" vertical="center" wrapText="1"/>
    </xf>
    <xf numFmtId="0" fontId="27" fillId="0" borderId="32" xfId="2" applyFont="1" applyBorder="1" applyAlignment="1">
      <alignment wrapText="1"/>
    </xf>
    <xf numFmtId="0" fontId="6" fillId="0" borderId="32" xfId="2" applyFont="1" applyFill="1" applyBorder="1" applyAlignment="1">
      <alignment horizontal="center" vertical="center" wrapText="1"/>
    </xf>
    <xf numFmtId="0" fontId="6" fillId="0" borderId="56"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57" xfId="2" applyFont="1" applyFill="1" applyBorder="1" applyAlignment="1">
      <alignment horizontal="center" vertical="center"/>
    </xf>
    <xf numFmtId="0" fontId="6" fillId="0" borderId="57" xfId="2" applyFont="1" applyFill="1" applyBorder="1" applyAlignment="1">
      <alignment horizontal="center" vertical="center" wrapText="1"/>
    </xf>
    <xf numFmtId="0" fontId="11" fillId="0" borderId="37" xfId="2" applyFont="1" applyBorder="1" applyAlignment="1">
      <alignment horizontal="center" vertical="center"/>
    </xf>
    <xf numFmtId="0" fontId="6" fillId="0" borderId="11" xfId="2" applyFont="1" applyAlignment="1">
      <alignment horizontal="center" vertical="center"/>
    </xf>
    <xf numFmtId="0" fontId="11" fillId="0" borderId="40" xfId="2" applyFont="1" applyBorder="1" applyAlignment="1">
      <alignment horizontal="center" vertical="center"/>
    </xf>
    <xf numFmtId="0" fontId="6" fillId="0" borderId="54" xfId="2" applyFont="1" applyBorder="1" applyAlignment="1">
      <alignment horizontal="center" vertical="center" wrapText="1"/>
    </xf>
    <xf numFmtId="0" fontId="20" fillId="8" borderId="41" xfId="2" applyFont="1" applyFill="1" applyBorder="1" applyAlignment="1">
      <alignment horizontal="center" vertical="center" wrapText="1"/>
    </xf>
    <xf numFmtId="14" fontId="6" fillId="5" borderId="32" xfId="2" applyNumberFormat="1" applyFont="1" applyFill="1" applyBorder="1" applyAlignment="1">
      <alignment horizontal="center" vertical="center" wrapText="1"/>
    </xf>
    <xf numFmtId="0" fontId="9" fillId="0" borderId="32" xfId="3" applyFont="1" applyFill="1" applyBorder="1" applyAlignment="1">
      <alignment horizontal="center" vertical="center"/>
    </xf>
    <xf numFmtId="0" fontId="6" fillId="5" borderId="32" xfId="2" applyFont="1" applyFill="1" applyBorder="1" applyAlignment="1">
      <alignment horizontal="center" vertical="center" wrapText="1"/>
    </xf>
    <xf numFmtId="0" fontId="9" fillId="0" borderId="57" xfId="3" applyFont="1" applyFill="1" applyBorder="1" applyAlignment="1">
      <alignment horizontal="center" vertical="center"/>
    </xf>
    <xf numFmtId="0" fontId="11" fillId="0" borderId="41" xfId="2" applyFont="1" applyBorder="1" applyAlignment="1">
      <alignment horizontal="center" vertical="center" wrapText="1"/>
    </xf>
    <xf numFmtId="0" fontId="58" fillId="0" borderId="32" xfId="3" applyNumberFormat="1" applyFont="1" applyFill="1" applyBorder="1" applyAlignment="1" applyProtection="1">
      <alignment horizontal="center" vertical="center"/>
    </xf>
    <xf numFmtId="0" fontId="58" fillId="0" borderId="32" xfId="3" applyFont="1" applyFill="1" applyBorder="1" applyAlignment="1">
      <alignment horizontal="center" vertical="center"/>
    </xf>
    <xf numFmtId="0" fontId="20" fillId="0" borderId="60"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32" xfId="2" applyFont="1" applyFill="1" applyBorder="1" applyAlignment="1">
      <alignment horizontal="center" vertical="center"/>
    </xf>
    <xf numFmtId="0" fontId="6" fillId="0" borderId="32" xfId="2" applyNumberFormat="1" applyFont="1" applyFill="1" applyBorder="1" applyAlignment="1">
      <alignment horizontal="center" vertical="center" wrapText="1"/>
    </xf>
    <xf numFmtId="0" fontId="6" fillId="0" borderId="49" xfId="2" applyFont="1" applyFill="1" applyBorder="1" applyAlignment="1">
      <alignment horizontal="center" vertical="center" wrapText="1"/>
    </xf>
    <xf numFmtId="0" fontId="6" fillId="0" borderId="33" xfId="2" applyFont="1" applyFill="1" applyBorder="1" applyAlignment="1">
      <alignment horizontal="center" vertical="center" wrapText="1"/>
    </xf>
    <xf numFmtId="0" fontId="6" fillId="0" borderId="57" xfId="2" applyNumberFormat="1" applyFont="1" applyFill="1" applyBorder="1" applyAlignment="1">
      <alignment horizontal="center" vertical="center" wrapText="1"/>
    </xf>
    <xf numFmtId="0" fontId="19" fillId="5" borderId="59" xfId="3" applyNumberFormat="1" applyFont="1" applyFill="1" applyBorder="1" applyAlignment="1" applyProtection="1">
      <alignment horizontal="center" vertical="center"/>
      <protection locked="0"/>
    </xf>
    <xf numFmtId="0" fontId="19" fillId="5" borderId="35" xfId="2" applyNumberFormat="1" applyFont="1" applyFill="1" applyBorder="1" applyAlignment="1" applyProtection="1">
      <alignment horizontal="center" vertical="center" wrapText="1"/>
      <protection locked="0"/>
    </xf>
    <xf numFmtId="0" fontId="19" fillId="5" borderId="59" xfId="2" applyNumberFormat="1" applyFont="1" applyFill="1" applyBorder="1" applyAlignment="1" applyProtection="1">
      <alignment horizontal="center" vertical="center" wrapText="1"/>
      <protection locked="0"/>
    </xf>
    <xf numFmtId="0" fontId="19" fillId="5" borderId="58" xfId="2" applyNumberFormat="1" applyFont="1" applyFill="1" applyBorder="1" applyAlignment="1" applyProtection="1">
      <alignment horizontal="center" vertical="center" wrapText="1"/>
      <protection locked="0"/>
    </xf>
    <xf numFmtId="0" fontId="19" fillId="5" borderId="11" xfId="2" applyNumberFormat="1" applyFont="1" applyFill="1" applyAlignment="1" applyProtection="1">
      <alignment horizontal="center" vertical="center" wrapText="1"/>
      <protection locked="0"/>
    </xf>
    <xf numFmtId="0" fontId="19" fillId="5" borderId="59" xfId="2" applyNumberFormat="1" applyFont="1" applyFill="1" applyBorder="1" applyAlignment="1" applyProtection="1">
      <alignment horizontal="center" vertical="center"/>
      <protection locked="0"/>
    </xf>
    <xf numFmtId="0" fontId="6" fillId="5" borderId="32" xfId="2" applyFont="1" applyFill="1" applyBorder="1" applyAlignment="1" applyProtection="1">
      <alignment horizontal="center" vertical="center"/>
      <protection locked="0"/>
    </xf>
    <xf numFmtId="0" fontId="6" fillId="5" borderId="32" xfId="2" applyFont="1" applyFill="1" applyBorder="1" applyAlignment="1" applyProtection="1">
      <alignment horizontal="center" vertical="center" wrapText="1"/>
      <protection locked="0"/>
    </xf>
    <xf numFmtId="0" fontId="9" fillId="5" borderId="32" xfId="3" applyFont="1" applyFill="1" applyBorder="1" applyAlignment="1" applyProtection="1">
      <alignment horizontal="center" vertical="center"/>
      <protection locked="0"/>
    </xf>
    <xf numFmtId="0" fontId="6" fillId="5" borderId="32" xfId="2" applyNumberFormat="1" applyFont="1" applyFill="1" applyBorder="1" applyAlignment="1" applyProtection="1">
      <alignment horizontal="center" vertical="center" wrapText="1"/>
      <protection locked="0"/>
    </xf>
    <xf numFmtId="0" fontId="61" fillId="0" borderId="11" xfId="1" applyFont="1" applyAlignment="1">
      <alignment horizontal="center" vertical="center" wrapText="1"/>
    </xf>
    <xf numFmtId="0" fontId="7" fillId="0" borderId="11" xfId="1" applyFont="1" applyAlignment="1">
      <alignment horizontal="center" vertical="center" wrapText="1"/>
    </xf>
    <xf numFmtId="0" fontId="7" fillId="0" borderId="11" xfId="1" applyFont="1" applyAlignment="1">
      <alignment horizontal="left" vertical="center" wrapText="1"/>
    </xf>
    <xf numFmtId="0" fontId="61" fillId="0" borderId="11" xfId="1" applyFont="1" applyAlignment="1">
      <alignment horizontal="left" vertical="center" wrapText="1"/>
    </xf>
    <xf numFmtId="0" fontId="62" fillId="0" borderId="11" xfId="1" applyFont="1" applyAlignment="1">
      <alignment horizontal="left" vertical="center" wrapText="1"/>
    </xf>
    <xf numFmtId="0" fontId="19" fillId="0" borderId="11" xfId="1" applyAlignment="1">
      <alignment horizontal="left"/>
    </xf>
    <xf numFmtId="0" fontId="61" fillId="0" borderId="19" xfId="1" applyFont="1" applyBorder="1" applyAlignment="1">
      <alignment horizontal="center" vertical="center" wrapText="1"/>
    </xf>
    <xf numFmtId="0" fontId="62" fillId="0" borderId="32" xfId="1" applyFont="1" applyBorder="1" applyAlignment="1">
      <alignment horizontal="center" vertical="center" wrapText="1"/>
    </xf>
    <xf numFmtId="0" fontId="61" fillId="17" borderId="32" xfId="1" applyFont="1" applyFill="1" applyBorder="1" applyAlignment="1">
      <alignment horizontal="center" vertical="center" wrapText="1"/>
    </xf>
    <xf numFmtId="0" fontId="61" fillId="16" borderId="6" xfId="1" applyFont="1" applyFill="1" applyBorder="1" applyAlignment="1">
      <alignment horizontal="center" vertical="center" wrapText="1"/>
    </xf>
    <xf numFmtId="0" fontId="60" fillId="16" borderId="6" xfId="1" applyFont="1" applyFill="1" applyBorder="1" applyAlignment="1">
      <alignment horizontal="center" vertical="center" wrapText="1"/>
    </xf>
    <xf numFmtId="0" fontId="61" fillId="16" borderId="12" xfId="1" applyFont="1" applyFill="1" applyBorder="1" applyAlignment="1">
      <alignment horizontal="center" vertical="center" wrapText="1"/>
    </xf>
    <xf numFmtId="0" fontId="61" fillId="18" borderId="32" xfId="1" applyFont="1" applyFill="1" applyBorder="1" applyAlignment="1">
      <alignment horizontal="center" vertical="center" wrapText="1"/>
    </xf>
    <xf numFmtId="0" fontId="19" fillId="0" borderId="11" xfId="1" applyAlignment="1">
      <alignment horizontal="center" vertical="center"/>
    </xf>
    <xf numFmtId="0" fontId="64" fillId="0" borderId="11" xfId="1" applyFont="1" applyAlignment="1">
      <alignment horizontal="left" vertical="center" wrapText="1"/>
    </xf>
    <xf numFmtId="0" fontId="64" fillId="0" borderId="11" xfId="1" applyFont="1" applyAlignment="1">
      <alignment horizontal="left"/>
    </xf>
    <xf numFmtId="0" fontId="7" fillId="0" borderId="11" xfId="1" applyFont="1" applyAlignment="1">
      <alignment horizontal="left"/>
    </xf>
    <xf numFmtId="0" fontId="61" fillId="0" borderId="5" xfId="1" applyFont="1" applyBorder="1" applyAlignment="1">
      <alignment horizontal="center" vertical="center" wrapText="1"/>
    </xf>
    <xf numFmtId="0" fontId="19" fillId="0" borderId="11" xfId="1" applyAlignment="1">
      <alignment horizontal="center"/>
    </xf>
    <xf numFmtId="0" fontId="19" fillId="0" borderId="11" xfId="1" applyAlignment="1">
      <alignment horizontal="left" vertical="center"/>
    </xf>
    <xf numFmtId="0" fontId="9" fillId="0" borderId="5"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17" xfId="1" applyFont="1" applyFill="1" applyBorder="1" applyAlignment="1">
      <alignment horizontal="center" vertical="center" wrapText="1"/>
    </xf>
    <xf numFmtId="164" fontId="6" fillId="0" borderId="5" xfId="1" applyNumberFormat="1" applyFont="1" applyFill="1" applyBorder="1" applyAlignment="1">
      <alignment horizontal="center" vertical="center" wrapText="1"/>
    </xf>
    <xf numFmtId="0" fontId="6" fillId="0" borderId="5" xfId="1" applyFont="1" applyFill="1" applyBorder="1" applyAlignment="1">
      <alignment horizontal="left" vertical="center" wrapText="1"/>
    </xf>
    <xf numFmtId="0" fontId="6" fillId="0" borderId="3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5" xfId="1" applyFont="1" applyFill="1" applyBorder="1" applyAlignment="1">
      <alignment horizontal="center" vertical="center"/>
    </xf>
    <xf numFmtId="166" fontId="6" fillId="0" borderId="5" xfId="1" applyNumberFormat="1" applyFont="1" applyFill="1" applyBorder="1" applyAlignment="1">
      <alignment horizontal="center" vertical="center" wrapText="1"/>
    </xf>
    <xf numFmtId="0" fontId="6" fillId="0" borderId="5" xfId="1" applyFont="1" applyFill="1" applyBorder="1" applyAlignment="1">
      <alignment horizontal="justify" vertical="center" wrapText="1"/>
    </xf>
    <xf numFmtId="0" fontId="6" fillId="0" borderId="19" xfId="1" applyFont="1" applyFill="1" applyBorder="1" applyAlignment="1">
      <alignment horizontal="justify" vertical="center" wrapText="1"/>
    </xf>
    <xf numFmtId="164" fontId="6" fillId="0" borderId="6" xfId="1" applyNumberFormat="1" applyFont="1" applyFill="1" applyBorder="1" applyAlignment="1">
      <alignment horizontal="center" vertical="center" wrapText="1"/>
    </xf>
    <xf numFmtId="0" fontId="6" fillId="0" borderId="19" xfId="1" applyFont="1" applyFill="1" applyBorder="1" applyAlignment="1">
      <alignment horizontal="left" vertical="center" wrapText="1"/>
    </xf>
    <xf numFmtId="0" fontId="6" fillId="0" borderId="16" xfId="1" applyFont="1" applyFill="1" applyBorder="1" applyAlignment="1">
      <alignment horizontal="center" vertical="center" wrapText="1"/>
    </xf>
    <xf numFmtId="0" fontId="6" fillId="0" borderId="12" xfId="1" applyFont="1" applyFill="1" applyBorder="1" applyAlignment="1">
      <alignment horizontal="center" vertical="center" wrapText="1"/>
    </xf>
    <xf numFmtId="167" fontId="6" fillId="0" borderId="5" xfId="1" applyNumberFormat="1" applyFont="1" applyFill="1" applyBorder="1" applyAlignment="1">
      <alignment horizontal="center" vertical="center" wrapText="1"/>
    </xf>
    <xf numFmtId="0" fontId="9" fillId="0" borderId="5" xfId="1" applyFont="1" applyFill="1" applyBorder="1" applyAlignment="1">
      <alignment horizontal="center" vertical="center"/>
    </xf>
    <xf numFmtId="0" fontId="6" fillId="0" borderId="57"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9" fillId="0" borderId="15" xfId="1" applyFont="1" applyFill="1" applyBorder="1" applyAlignment="1">
      <alignment horizontal="center" vertical="center" wrapText="1"/>
    </xf>
    <xf numFmtId="164" fontId="6" fillId="0" borderId="15" xfId="1" applyNumberFormat="1" applyFont="1" applyFill="1" applyBorder="1" applyAlignment="1">
      <alignment horizontal="center" vertical="center" wrapText="1"/>
    </xf>
    <xf numFmtId="0" fontId="6" fillId="0" borderId="11"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5" xfId="11" applyFont="1" applyFill="1" applyBorder="1" applyAlignment="1">
      <alignment horizontal="center" vertical="center"/>
    </xf>
    <xf numFmtId="0" fontId="9" fillId="0" borderId="17" xfId="1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0" fontId="6" fillId="0" borderId="16" xfId="1" applyFont="1" applyFill="1" applyBorder="1" applyAlignment="1">
      <alignment horizontal="justify" vertical="center" wrapText="1"/>
    </xf>
    <xf numFmtId="0" fontId="6" fillId="0" borderId="6" xfId="1" applyFont="1" applyFill="1" applyBorder="1" applyAlignment="1">
      <alignment horizontal="left" vertical="center" wrapText="1"/>
    </xf>
    <xf numFmtId="0" fontId="6" fillId="0" borderId="32" xfId="1" applyFont="1" applyFill="1" applyBorder="1" applyAlignment="1">
      <alignment horizontal="left" vertical="center" wrapText="1"/>
    </xf>
    <xf numFmtId="0" fontId="9" fillId="0" borderId="32" xfId="3" applyFont="1" applyFill="1" applyBorder="1" applyAlignment="1" applyProtection="1">
      <alignment horizontal="center" vertical="center" wrapText="1"/>
    </xf>
    <xf numFmtId="0" fontId="6" fillId="0" borderId="33" xfId="2" applyFont="1" applyFill="1" applyBorder="1" applyAlignment="1">
      <alignment horizontal="justify" vertical="center" wrapText="1"/>
    </xf>
    <xf numFmtId="0" fontId="6" fillId="0" borderId="32" xfId="2" applyFont="1" applyBorder="1" applyAlignment="1">
      <alignment horizontal="left" vertical="top" wrapText="1"/>
    </xf>
    <xf numFmtId="0" fontId="6" fillId="0" borderId="32" xfId="2" applyFont="1" applyBorder="1" applyAlignment="1">
      <alignment horizontal="left" vertical="center" wrapText="1"/>
    </xf>
    <xf numFmtId="0" fontId="11" fillId="10" borderId="35" xfId="2" applyFont="1" applyFill="1" applyBorder="1" applyAlignment="1">
      <alignment horizontal="left" vertical="center" wrapText="1"/>
    </xf>
    <xf numFmtId="0" fontId="11" fillId="0" borderId="32" xfId="2" applyFont="1" applyBorder="1" applyAlignment="1">
      <alignment horizontal="left" vertical="center" wrapText="1"/>
    </xf>
    <xf numFmtId="0" fontId="6" fillId="0" borderId="32" xfId="2" applyFont="1" applyBorder="1" applyAlignment="1">
      <alignment horizontal="center" vertical="center" wrapText="1"/>
    </xf>
    <xf numFmtId="0" fontId="6" fillId="0" borderId="45" xfId="2" applyFont="1" applyBorder="1" applyAlignment="1">
      <alignment horizontal="center" vertical="center" wrapText="1"/>
    </xf>
    <xf numFmtId="0" fontId="11" fillId="7" borderId="41" xfId="2" applyFont="1" applyFill="1" applyBorder="1" applyAlignment="1">
      <alignment horizontal="center" vertical="center" wrapText="1"/>
    </xf>
    <xf numFmtId="14" fontId="6" fillId="0" borderId="32" xfId="2" applyNumberFormat="1" applyFont="1" applyBorder="1" applyAlignment="1">
      <alignment horizontal="center" vertical="center" wrapText="1"/>
    </xf>
    <xf numFmtId="0" fontId="27" fillId="0" borderId="32" xfId="2" applyFont="1" applyBorder="1" applyAlignment="1">
      <alignment horizontal="left" vertical="top" wrapText="1"/>
    </xf>
    <xf numFmtId="0" fontId="27" fillId="0" borderId="32" xfId="2" applyFont="1" applyBorder="1" applyAlignment="1">
      <alignment horizontal="center" vertical="top" wrapText="1"/>
    </xf>
    <xf numFmtId="0" fontId="28" fillId="10" borderId="35" xfId="2" applyFont="1" applyFill="1" applyBorder="1" applyAlignment="1">
      <alignment horizontal="center" vertical="top" wrapText="1"/>
    </xf>
    <xf numFmtId="0" fontId="63" fillId="0" borderId="32" xfId="11" applyFont="1" applyFill="1" applyBorder="1" applyAlignment="1">
      <alignment horizontal="center" vertical="center" wrapText="1"/>
    </xf>
    <xf numFmtId="0" fontId="68" fillId="20" borderId="11" xfId="2" applyFont="1" applyFill="1" applyAlignment="1">
      <alignment horizontal="left" vertical="center" wrapText="1"/>
    </xf>
    <xf numFmtId="0" fontId="48" fillId="20" borderId="11" xfId="2" applyFont="1" applyFill="1" applyAlignment="1">
      <alignment horizontal="left" vertical="center" wrapText="1"/>
    </xf>
    <xf numFmtId="0" fontId="63" fillId="0" borderId="32" xfId="11" applyFont="1" applyFill="1" applyBorder="1" applyAlignment="1">
      <alignment horizontal="center" vertical="center"/>
    </xf>
    <xf numFmtId="0" fontId="63" fillId="0" borderId="11" xfId="11" applyFont="1" applyFill="1" applyBorder="1" applyAlignment="1">
      <alignment horizontal="center" vertical="center" wrapText="1"/>
    </xf>
    <xf numFmtId="0" fontId="9" fillId="0" borderId="11" xfId="2" applyFont="1" applyAlignment="1">
      <alignment horizontal="center" vertical="center" wrapText="1"/>
    </xf>
    <xf numFmtId="0" fontId="9" fillId="0" borderId="11" xfId="3" applyFont="1" applyFill="1" applyBorder="1" applyAlignment="1">
      <alignment horizontal="center" vertical="center"/>
    </xf>
    <xf numFmtId="0" fontId="9" fillId="0" borderId="32" xfId="2" applyFont="1" applyBorder="1" applyAlignment="1">
      <alignment horizontal="center" vertical="center"/>
    </xf>
    <xf numFmtId="0" fontId="9" fillId="0" borderId="11" xfId="2" applyFont="1" applyAlignment="1">
      <alignment horizontal="center" wrapText="1"/>
    </xf>
    <xf numFmtId="0" fontId="6" fillId="0" borderId="32" xfId="2" applyFont="1" applyBorder="1" applyAlignment="1">
      <alignment wrapText="1"/>
    </xf>
    <xf numFmtId="0" fontId="6" fillId="0" borderId="32" xfId="8" applyFont="1" applyBorder="1" applyAlignment="1">
      <alignment horizontal="center" vertical="center" wrapText="1"/>
    </xf>
    <xf numFmtId="0" fontId="6" fillId="0" borderId="32" xfId="8" applyFont="1" applyBorder="1" applyAlignment="1">
      <alignment horizontal="center" vertical="center"/>
    </xf>
    <xf numFmtId="14" fontId="6" fillId="0" borderId="32" xfId="8" applyNumberFormat="1" applyFont="1" applyBorder="1" applyAlignment="1">
      <alignment horizontal="center" vertical="center" wrapText="1"/>
    </xf>
    <xf numFmtId="0" fontId="6" fillId="0" borderId="56" xfId="2" applyFont="1" applyBorder="1" applyAlignment="1">
      <alignment horizontal="center" vertical="center" wrapText="1"/>
    </xf>
    <xf numFmtId="0" fontId="6" fillId="0" borderId="11" xfId="8" applyFont="1" applyAlignment="1">
      <alignment horizontal="center" vertical="center" wrapText="1"/>
    </xf>
    <xf numFmtId="0" fontId="6" fillId="0" borderId="34" xfId="2" applyFont="1" applyBorder="1" applyAlignment="1">
      <alignment horizontal="center" vertical="center" wrapText="1"/>
    </xf>
    <xf numFmtId="0" fontId="11" fillId="0" borderId="16" xfId="13" applyFont="1" applyBorder="1" applyAlignment="1">
      <alignment vertical="center"/>
    </xf>
    <xf numFmtId="0" fontId="11" fillId="0" borderId="1" xfId="13" applyFont="1" applyBorder="1" applyAlignment="1">
      <alignment vertical="center"/>
    </xf>
    <xf numFmtId="0" fontId="11" fillId="0" borderId="1" xfId="13" applyFont="1" applyBorder="1" applyAlignment="1">
      <alignment horizontal="left" vertical="center"/>
    </xf>
    <xf numFmtId="0" fontId="17" fillId="0" borderId="11" xfId="13" applyFont="1"/>
    <xf numFmtId="0" fontId="0" fillId="0" borderId="11" xfId="13" applyFont="1"/>
    <xf numFmtId="0" fontId="11" fillId="0" borderId="2" xfId="13" applyFont="1" applyBorder="1" applyAlignment="1">
      <alignment horizontal="left" vertical="center"/>
    </xf>
    <xf numFmtId="0" fontId="6" fillId="0" borderId="54" xfId="13" applyFont="1" applyBorder="1" applyAlignment="1">
      <alignment horizontal="center" vertical="center"/>
    </xf>
    <xf numFmtId="0" fontId="11" fillId="0" borderId="26" xfId="13" applyFont="1" applyBorder="1" applyAlignment="1">
      <alignment horizontal="center" vertical="center" wrapText="1"/>
    </xf>
    <xf numFmtId="0" fontId="17" fillId="0" borderId="11" xfId="13" applyFont="1" applyAlignment="1">
      <alignment horizontal="center" vertical="center" wrapText="1"/>
    </xf>
    <xf numFmtId="0" fontId="20" fillId="2" borderId="32" xfId="13" applyFont="1" applyFill="1" applyBorder="1" applyAlignment="1">
      <alignment horizontal="center" vertical="center" wrapText="1"/>
    </xf>
    <xf numFmtId="0" fontId="20" fillId="2" borderId="32" xfId="13" applyFont="1" applyFill="1" applyBorder="1" applyAlignment="1">
      <alignment horizontal="left" vertical="center" wrapText="1"/>
    </xf>
    <xf numFmtId="0" fontId="20" fillId="3" borderId="32" xfId="13" applyFont="1" applyFill="1" applyBorder="1" applyAlignment="1">
      <alignment horizontal="center" vertical="center" wrapText="1"/>
    </xf>
    <xf numFmtId="0" fontId="20" fillId="0" borderId="11" xfId="13" applyFont="1" applyAlignment="1">
      <alignment horizontal="center" vertical="center" wrapText="1"/>
    </xf>
    <xf numFmtId="0" fontId="17" fillId="0" borderId="32" xfId="13" applyFont="1" applyBorder="1" applyAlignment="1">
      <alignment horizontal="center" vertical="center" wrapText="1"/>
    </xf>
    <xf numFmtId="0" fontId="17" fillId="0" borderId="32" xfId="13" applyFont="1" applyBorder="1" applyAlignment="1">
      <alignment horizontal="center" vertical="center"/>
    </xf>
    <xf numFmtId="0" fontId="13" fillId="0" borderId="32" xfId="13" applyFont="1" applyBorder="1" applyAlignment="1">
      <alignment horizontal="center" vertical="center" wrapText="1"/>
    </xf>
    <xf numFmtId="166" fontId="17" fillId="0" borderId="32" xfId="13" applyNumberFormat="1" applyFont="1" applyBorder="1" applyAlignment="1">
      <alignment horizontal="center" vertical="center" wrapText="1"/>
    </xf>
    <xf numFmtId="0" fontId="17" fillId="0" borderId="32" xfId="13" applyFont="1" applyBorder="1" applyAlignment="1">
      <alignment horizontal="left" vertical="center" wrapText="1"/>
    </xf>
    <xf numFmtId="0" fontId="12" fillId="0" borderId="32" xfId="13" applyFont="1" applyBorder="1" applyAlignment="1">
      <alignment horizontal="center" vertical="center" wrapText="1"/>
    </xf>
    <xf numFmtId="0" fontId="12" fillId="0" borderId="32" xfId="13" applyFont="1" applyBorder="1" applyAlignment="1">
      <alignment horizontal="center" vertical="center"/>
    </xf>
    <xf numFmtId="0" fontId="12" fillId="4" borderId="32" xfId="13" applyFont="1" applyFill="1" applyBorder="1" applyAlignment="1">
      <alignment horizontal="center" vertical="center" wrapText="1"/>
    </xf>
    <xf numFmtId="0" fontId="18" fillId="0" borderId="32" xfId="13" applyFont="1" applyBorder="1" applyAlignment="1">
      <alignment horizontal="center" vertical="center" wrapText="1"/>
    </xf>
    <xf numFmtId="164" fontId="17" fillId="0" borderId="32" xfId="13" applyNumberFormat="1" applyFont="1" applyBorder="1" applyAlignment="1">
      <alignment horizontal="center" vertical="center" wrapText="1"/>
    </xf>
    <xf numFmtId="0" fontId="7" fillId="0" borderId="32" xfId="13" applyFont="1" applyBorder="1" applyAlignment="1">
      <alignment horizontal="center" vertical="center" wrapText="1"/>
    </xf>
    <xf numFmtId="0" fontId="17" fillId="4" borderId="32" xfId="13" applyFont="1" applyFill="1" applyBorder="1" applyAlignment="1">
      <alignment horizontal="center" vertical="center"/>
    </xf>
    <xf numFmtId="0" fontId="13" fillId="0" borderId="32" xfId="13" applyFont="1" applyBorder="1" applyAlignment="1">
      <alignment horizontal="center" vertical="center"/>
    </xf>
    <xf numFmtId="0" fontId="13" fillId="4" borderId="32" xfId="13" applyFont="1" applyFill="1" applyBorder="1" applyAlignment="1">
      <alignment horizontal="center" vertical="center" wrapText="1"/>
    </xf>
    <xf numFmtId="164" fontId="7" fillId="0" borderId="32" xfId="13" applyNumberFormat="1" applyFont="1" applyBorder="1" applyAlignment="1">
      <alignment horizontal="center" vertical="center" wrapText="1"/>
    </xf>
    <xf numFmtId="0" fontId="12" fillId="0" borderId="32" xfId="13" applyFont="1" applyBorder="1" applyAlignment="1">
      <alignment horizontal="left" vertical="center" wrapText="1"/>
    </xf>
    <xf numFmtId="0" fontId="7" fillId="0" borderId="32" xfId="13" applyFont="1" applyBorder="1" applyAlignment="1">
      <alignment horizontal="left" vertical="center" wrapText="1"/>
    </xf>
    <xf numFmtId="0" fontId="12" fillId="4" borderId="32" xfId="13" applyFont="1" applyFill="1" applyBorder="1" applyAlignment="1">
      <alignment horizontal="center" vertical="center"/>
    </xf>
    <xf numFmtId="166" fontId="12" fillId="0" borderId="32" xfId="13" applyNumberFormat="1" applyFont="1" applyBorder="1" applyAlignment="1">
      <alignment horizontal="center" vertical="center" wrapText="1"/>
    </xf>
    <xf numFmtId="0" fontId="6" fillId="0" borderId="11" xfId="13" applyFont="1" applyAlignment="1">
      <alignment horizontal="center" vertical="center" wrapText="1"/>
    </xf>
    <xf numFmtId="0" fontId="8" fillId="0" borderId="11" xfId="13" applyFont="1"/>
    <xf numFmtId="0" fontId="17" fillId="4" borderId="32" xfId="13" applyFont="1" applyFill="1" applyBorder="1" applyAlignment="1">
      <alignment horizontal="center" vertical="center" wrapText="1"/>
    </xf>
    <xf numFmtId="0" fontId="66" fillId="0" borderId="32" xfId="13" applyFont="1" applyBorder="1" applyAlignment="1">
      <alignment horizontal="center" vertical="center" wrapText="1"/>
    </xf>
    <xf numFmtId="0" fontId="6" fillId="0" borderId="32" xfId="13" applyFont="1" applyBorder="1" applyAlignment="1">
      <alignment horizontal="center" vertical="center"/>
    </xf>
    <xf numFmtId="0" fontId="6" fillId="0" borderId="32" xfId="13" applyFont="1" applyBorder="1" applyAlignment="1">
      <alignment horizontal="center" vertical="center" wrapText="1"/>
    </xf>
    <xf numFmtId="0" fontId="9" fillId="0" borderId="32" xfId="13" applyFont="1" applyBorder="1" applyAlignment="1">
      <alignment horizontal="center" vertical="center" wrapText="1"/>
    </xf>
    <xf numFmtId="166" fontId="6" fillId="0" borderId="32" xfId="13" applyNumberFormat="1" applyFont="1" applyBorder="1" applyAlignment="1">
      <alignment horizontal="center" vertical="center" wrapText="1"/>
    </xf>
    <xf numFmtId="0" fontId="6" fillId="0" borderId="32" xfId="13" applyFont="1" applyBorder="1" applyAlignment="1">
      <alignment horizontal="left" vertical="center" wrapText="1"/>
    </xf>
    <xf numFmtId="0" fontId="12" fillId="19" borderId="32" xfId="13" applyFont="1" applyFill="1" applyBorder="1" applyAlignment="1">
      <alignment horizontal="center" vertical="center" wrapText="1"/>
    </xf>
    <xf numFmtId="0" fontId="12" fillId="19" borderId="32" xfId="13" applyFont="1" applyFill="1" applyBorder="1" applyAlignment="1">
      <alignment horizontal="center" vertical="center"/>
    </xf>
    <xf numFmtId="0" fontId="18" fillId="19" borderId="32" xfId="13" applyFont="1" applyFill="1" applyBorder="1" applyAlignment="1">
      <alignment horizontal="center" vertical="center" wrapText="1"/>
    </xf>
    <xf numFmtId="166" fontId="12" fillId="19" borderId="32" xfId="13" applyNumberFormat="1" applyFont="1" applyFill="1" applyBorder="1" applyAlignment="1">
      <alignment horizontal="center" vertical="center" wrapText="1"/>
    </xf>
    <xf numFmtId="0" fontId="12" fillId="19" borderId="32" xfId="13" applyFont="1" applyFill="1" applyBorder="1" applyAlignment="1">
      <alignment horizontal="left" vertical="center" wrapText="1"/>
    </xf>
    <xf numFmtId="0" fontId="12" fillId="19" borderId="57" xfId="13" applyFont="1" applyFill="1" applyBorder="1" applyAlignment="1">
      <alignment horizontal="center" vertical="center" wrapText="1"/>
    </xf>
    <xf numFmtId="0" fontId="20" fillId="0" borderId="29" xfId="13" applyFont="1" applyBorder="1" applyAlignment="1">
      <alignment vertical="center" wrapText="1"/>
    </xf>
    <xf numFmtId="0" fontId="20" fillId="0" borderId="7" xfId="13" applyFont="1" applyBorder="1" applyAlignment="1">
      <alignment vertical="center" wrapText="1"/>
    </xf>
    <xf numFmtId="0" fontId="17" fillId="0" borderId="11" xfId="13" applyFont="1" applyAlignment="1">
      <alignment horizontal="left" vertical="center" wrapText="1"/>
    </xf>
    <xf numFmtId="0" fontId="31" fillId="0" borderId="32" xfId="3" applyFont="1" applyFill="1" applyBorder="1" applyAlignment="1">
      <alignment horizontal="center" vertical="center" wrapText="1"/>
    </xf>
    <xf numFmtId="0" fontId="30" fillId="0" borderId="11" xfId="4" applyFont="1" applyFill="1" applyBorder="1" applyAlignment="1" applyProtection="1">
      <alignment horizontal="center" vertical="top"/>
    </xf>
    <xf numFmtId="0" fontId="30" fillId="0" borderId="32" xfId="11" applyFont="1" applyFill="1" applyBorder="1" applyAlignment="1" applyProtection="1">
      <alignment horizontal="center" vertical="top"/>
    </xf>
    <xf numFmtId="0" fontId="32" fillId="0" borderId="11" xfId="2" applyFont="1" applyAlignment="1">
      <alignment vertical="top" wrapText="1"/>
    </xf>
    <xf numFmtId="0" fontId="27" fillId="0" borderId="32" xfId="1" applyFont="1" applyBorder="1" applyAlignment="1">
      <alignment horizontal="left" vertical="top" wrapText="1"/>
    </xf>
    <xf numFmtId="0" fontId="69" fillId="0" borderId="32" xfId="1" applyFont="1" applyBorder="1" applyAlignment="1">
      <alignment wrapText="1"/>
    </xf>
    <xf numFmtId="0" fontId="63" fillId="0" borderId="45" xfId="11" applyNumberFormat="1" applyFont="1" applyFill="1" applyBorder="1" applyAlignment="1" applyProtection="1">
      <alignment horizontal="center" vertical="center" wrapText="1"/>
    </xf>
    <xf numFmtId="0" fontId="6" fillId="0" borderId="45" xfId="2" applyFont="1" applyBorder="1" applyAlignment="1">
      <alignment horizontal="justify" vertical="center" wrapText="1"/>
    </xf>
    <xf numFmtId="0" fontId="6" fillId="0" borderId="46" xfId="2" applyFont="1" applyBorder="1" applyAlignment="1">
      <alignment horizontal="center" vertical="center" wrapText="1"/>
    </xf>
    <xf numFmtId="0" fontId="6" fillId="0" borderId="37" xfId="2" applyFont="1" applyBorder="1" applyAlignment="1">
      <alignment horizontal="center" vertical="top" wrapText="1"/>
    </xf>
    <xf numFmtId="0" fontId="6" fillId="0" borderId="47" xfId="2" applyFont="1" applyBorder="1" applyAlignment="1">
      <alignment horizontal="center" vertical="top" wrapText="1"/>
    </xf>
    <xf numFmtId="0" fontId="6" fillId="0" borderId="48" xfId="2" applyFont="1" applyBorder="1" applyAlignment="1">
      <alignment horizontal="center" vertical="center" wrapText="1"/>
    </xf>
    <xf numFmtId="0" fontId="9" fillId="0" borderId="48" xfId="3" applyNumberFormat="1" applyFont="1" applyFill="1" applyBorder="1" applyAlignment="1" applyProtection="1">
      <alignment horizontal="center" vertical="center" wrapText="1"/>
    </xf>
    <xf numFmtId="165" fontId="6" fillId="0" borderId="48" xfId="2" applyNumberFormat="1" applyFont="1" applyBorder="1" applyAlignment="1">
      <alignment horizontal="center" vertical="center" wrapText="1"/>
    </xf>
    <xf numFmtId="0" fontId="6" fillId="0" borderId="48" xfId="2" applyFont="1" applyBorder="1" applyAlignment="1">
      <alignment horizontal="center" vertical="top" wrapText="1"/>
    </xf>
    <xf numFmtId="165" fontId="7" fillId="0" borderId="67" xfId="1" applyNumberFormat="1" applyFont="1" applyBorder="1" applyAlignment="1">
      <alignment horizontal="center" vertical="center" wrapText="1"/>
    </xf>
    <xf numFmtId="165" fontId="7" fillId="0" borderId="68" xfId="1" applyNumberFormat="1" applyFont="1" applyBorder="1" applyAlignment="1">
      <alignment horizontal="center" vertical="center" wrapText="1"/>
    </xf>
    <xf numFmtId="0" fontId="67" fillId="0" borderId="2" xfId="13" applyFont="1" applyBorder="1" applyAlignment="1">
      <alignment vertical="center" wrapText="1"/>
    </xf>
    <xf numFmtId="0" fontId="8" fillId="0" borderId="4" xfId="13" applyFont="1" applyBorder="1"/>
    <xf numFmtId="0" fontId="8" fillId="0" borderId="3" xfId="13" applyFont="1" applyBorder="1"/>
    <xf numFmtId="0" fontId="11" fillId="0" borderId="2" xfId="13" applyFont="1" applyBorder="1" applyAlignment="1">
      <alignment horizontal="center" vertical="center"/>
    </xf>
    <xf numFmtId="0" fontId="6" fillId="0" borderId="2" xfId="13" applyFont="1" applyBorder="1" applyAlignment="1">
      <alignment horizontal="left" vertical="center"/>
    </xf>
    <xf numFmtId="0" fontId="11" fillId="0" borderId="24" xfId="13" applyFont="1" applyBorder="1" applyAlignment="1">
      <alignment horizontal="center" vertical="center" wrapText="1"/>
    </xf>
    <xf numFmtId="0" fontId="8" fillId="0" borderId="11" xfId="13" applyFont="1"/>
    <xf numFmtId="0" fontId="8" fillId="0" borderId="25" xfId="13" applyFont="1" applyBorder="1"/>
    <xf numFmtId="0" fontId="20" fillId="0" borderId="27" xfId="13" applyFont="1" applyBorder="1" applyAlignment="1">
      <alignment horizontal="center" vertical="center" wrapText="1"/>
    </xf>
    <xf numFmtId="0" fontId="8" fillId="0" borderId="28" xfId="13" applyFont="1" applyBorder="1"/>
    <xf numFmtId="0" fontId="8" fillId="0" borderId="8" xfId="13" applyFont="1" applyBorder="1"/>
    <xf numFmtId="0" fontId="8" fillId="0" borderId="9" xfId="13" applyFont="1" applyBorder="1"/>
    <xf numFmtId="0" fontId="67" fillId="0" borderId="8" xfId="13" applyFont="1" applyBorder="1" applyAlignment="1">
      <alignment vertical="center" wrapText="1"/>
    </xf>
    <xf numFmtId="0" fontId="8" fillId="0" borderId="30" xfId="13" applyFont="1" applyBorder="1"/>
    <xf numFmtId="0" fontId="20" fillId="0" borderId="27" xfId="13" applyFont="1" applyBorder="1" applyAlignment="1">
      <alignment vertical="center" wrapText="1"/>
    </xf>
    <xf numFmtId="0" fontId="61" fillId="0" borderId="19" xfId="1" applyFont="1" applyBorder="1" applyAlignment="1">
      <alignment horizontal="center" vertical="center" wrapText="1"/>
    </xf>
    <xf numFmtId="0" fontId="8" fillId="0" borderId="17" xfId="1" applyFont="1" applyBorder="1"/>
    <xf numFmtId="0" fontId="7" fillId="0" borderId="19" xfId="1" applyFont="1" applyBorder="1" applyAlignment="1">
      <alignment horizontal="left" vertical="center" wrapText="1"/>
    </xf>
    <xf numFmtId="0" fontId="8" fillId="0" borderId="18" xfId="1" applyFont="1" applyBorder="1"/>
    <xf numFmtId="0" fontId="61" fillId="16" borderId="19" xfId="1" applyFont="1" applyFill="1" applyBorder="1" applyAlignment="1">
      <alignment horizontal="center" vertical="center" wrapText="1"/>
    </xf>
    <xf numFmtId="0" fontId="8" fillId="0" borderId="18" xfId="1" applyFont="1" applyBorder="1" applyAlignment="1">
      <alignment horizontal="center"/>
    </xf>
    <xf numFmtId="0" fontId="7" fillId="0" borderId="19" xfId="1" applyFont="1" applyBorder="1" applyAlignment="1">
      <alignment horizontal="center" vertical="center" wrapText="1"/>
    </xf>
    <xf numFmtId="0" fontId="61" fillId="0" borderId="16" xfId="1" applyFont="1" applyBorder="1" applyAlignment="1">
      <alignment horizontal="left" vertical="center" wrapText="1"/>
    </xf>
    <xf numFmtId="0" fontId="8" fillId="0" borderId="14" xfId="1" applyFont="1" applyBorder="1"/>
    <xf numFmtId="0" fontId="8" fillId="0" borderId="12" xfId="1" applyFont="1" applyBorder="1"/>
    <xf numFmtId="0" fontId="8" fillId="0" borderId="13" xfId="1" applyFont="1" applyBorder="1"/>
    <xf numFmtId="165" fontId="7" fillId="0" borderId="16" xfId="1" applyNumberFormat="1" applyFont="1" applyBorder="1" applyAlignment="1">
      <alignment horizontal="center" vertical="center" wrapText="1"/>
    </xf>
    <xf numFmtId="165" fontId="7" fillId="0" borderId="14" xfId="1" applyNumberFormat="1" applyFont="1" applyBorder="1" applyAlignment="1">
      <alignment horizontal="center" vertical="center" wrapText="1"/>
    </xf>
    <xf numFmtId="165" fontId="7" fillId="0" borderId="12" xfId="1" applyNumberFormat="1" applyFont="1" applyBorder="1" applyAlignment="1">
      <alignment horizontal="center" vertical="center" wrapText="1"/>
    </xf>
    <xf numFmtId="165" fontId="7" fillId="0" borderId="13" xfId="1" applyNumberFormat="1" applyFont="1" applyBorder="1" applyAlignment="1">
      <alignment horizontal="center" vertical="center" wrapText="1"/>
    </xf>
    <xf numFmtId="14" fontId="6" fillId="0" borderId="32" xfId="2" applyNumberFormat="1" applyFont="1" applyBorder="1" applyAlignment="1">
      <alignment horizontal="left" vertical="center" wrapText="1"/>
    </xf>
    <xf numFmtId="0" fontId="6" fillId="0" borderId="32" xfId="2" applyFont="1" applyBorder="1" applyAlignment="1">
      <alignment horizontal="left" vertical="center" wrapText="1"/>
    </xf>
    <xf numFmtId="0" fontId="11" fillId="0" borderId="51" xfId="2" applyFont="1" applyBorder="1" applyAlignment="1">
      <alignment horizontal="left" vertical="center"/>
    </xf>
    <xf numFmtId="0" fontId="11" fillId="0" borderId="52" xfId="2" applyFont="1" applyBorder="1" applyAlignment="1">
      <alignment horizontal="left" vertical="center"/>
    </xf>
    <xf numFmtId="0" fontId="6" fillId="0" borderId="51" xfId="2" applyFont="1" applyBorder="1" applyAlignment="1">
      <alignment horizontal="left" vertical="center" wrapText="1"/>
    </xf>
    <xf numFmtId="0" fontId="6" fillId="0" borderId="53" xfId="2" applyFont="1" applyBorder="1" applyAlignment="1">
      <alignment horizontal="left" vertical="center"/>
    </xf>
    <xf numFmtId="0" fontId="6" fillId="0" borderId="52" xfId="2" applyFont="1" applyBorder="1" applyAlignment="1">
      <alignment horizontal="left" vertical="center"/>
    </xf>
    <xf numFmtId="0" fontId="11" fillId="10" borderId="35" xfId="2" applyFont="1" applyFill="1" applyBorder="1" applyAlignment="1">
      <alignment horizontal="left" vertical="center" wrapText="1"/>
    </xf>
    <xf numFmtId="0" fontId="11" fillId="0" borderId="32" xfId="2" applyFont="1" applyBorder="1" applyAlignment="1">
      <alignment horizontal="left" vertical="center" wrapText="1"/>
    </xf>
    <xf numFmtId="165" fontId="7" fillId="0" borderId="15" xfId="1" applyNumberFormat="1" applyFont="1" applyBorder="1" applyAlignment="1">
      <alignment horizontal="left" vertical="center" wrapText="1"/>
    </xf>
    <xf numFmtId="0" fontId="8" fillId="0" borderId="6" xfId="1" applyFont="1" applyBorder="1" applyAlignment="1">
      <alignment horizontal="left" wrapText="1"/>
    </xf>
    <xf numFmtId="0" fontId="17" fillId="0" borderId="19" xfId="1" applyFont="1" applyBorder="1" applyAlignment="1">
      <alignment horizontal="left" vertical="center" wrapText="1"/>
    </xf>
    <xf numFmtId="0" fontId="20" fillId="0" borderId="2" xfId="1" applyFont="1" applyBorder="1" applyAlignment="1">
      <alignment horizontal="center" vertical="center"/>
    </xf>
    <xf numFmtId="0" fontId="8" fillId="0" borderId="3" xfId="1" applyFont="1" applyBorder="1"/>
    <xf numFmtId="0" fontId="6" fillId="0" borderId="64" xfId="2" applyFont="1" applyBorder="1" applyAlignment="1">
      <alignment horizontal="left" vertical="center" wrapText="1"/>
    </xf>
    <xf numFmtId="0" fontId="6" fillId="0" borderId="65" xfId="2" applyFont="1" applyBorder="1" applyAlignment="1">
      <alignment horizontal="left" vertical="center"/>
    </xf>
    <xf numFmtId="0" fontId="6" fillId="0" borderId="66" xfId="2" applyFont="1" applyBorder="1" applyAlignment="1">
      <alignment horizontal="left" vertical="center"/>
    </xf>
    <xf numFmtId="0" fontId="20" fillId="2" borderId="12" xfId="1" applyFont="1" applyFill="1" applyBorder="1" applyAlignment="1">
      <alignment horizontal="center" vertical="center" wrapText="1"/>
    </xf>
    <xf numFmtId="0" fontId="8" fillId="0" borderId="20" xfId="1" applyFont="1" applyBorder="1"/>
    <xf numFmtId="0" fontId="20" fillId="0" borderId="16" xfId="1" applyFont="1" applyBorder="1" applyAlignment="1">
      <alignment horizontal="center" vertical="center" wrapText="1"/>
    </xf>
    <xf numFmtId="0" fontId="20" fillId="0" borderId="15" xfId="1" applyFont="1" applyBorder="1" applyAlignment="1">
      <alignment horizontal="left" vertical="center" wrapText="1"/>
    </xf>
    <xf numFmtId="0" fontId="8" fillId="0" borderId="6" xfId="1" applyFont="1" applyBorder="1"/>
    <xf numFmtId="0" fontId="40" fillId="0" borderId="32" xfId="2" applyFont="1" applyBorder="1" applyAlignment="1">
      <alignment horizontal="center" vertical="center" wrapText="1"/>
    </xf>
    <xf numFmtId="0" fontId="10" fillId="0" borderId="51" xfId="2" applyFont="1" applyBorder="1" applyAlignment="1">
      <alignment horizontal="center" vertical="center"/>
    </xf>
    <xf numFmtId="0" fontId="10" fillId="0" borderId="52" xfId="2" applyFont="1" applyBorder="1" applyAlignment="1">
      <alignment horizontal="center" vertical="center"/>
    </xf>
    <xf numFmtId="0" fontId="0" fillId="0" borderId="51" xfId="2" applyFont="1" applyBorder="1" applyAlignment="1">
      <alignment horizontal="left" vertical="center" wrapText="1"/>
    </xf>
    <xf numFmtId="0" fontId="0" fillId="0" borderId="53" xfId="2" applyFont="1" applyBorder="1" applyAlignment="1">
      <alignment horizontal="left" vertical="center"/>
    </xf>
    <xf numFmtId="0" fontId="0" fillId="0" borderId="52" xfId="2" applyFont="1" applyBorder="1" applyAlignment="1">
      <alignment horizontal="left" vertical="center"/>
    </xf>
    <xf numFmtId="0" fontId="10" fillId="11" borderId="35" xfId="2" applyFont="1" applyFill="1" applyBorder="1" applyAlignment="1">
      <alignment horizontal="center" vertical="center" wrapText="1"/>
    </xf>
    <xf numFmtId="0" fontId="39" fillId="0" borderId="32" xfId="2" applyFont="1" applyBorder="1" applyAlignment="1">
      <alignment horizontal="center" vertical="center" wrapText="1"/>
    </xf>
    <xf numFmtId="0" fontId="6" fillId="0" borderId="32" xfId="2" applyFont="1" applyBorder="1" applyAlignment="1">
      <alignment horizontal="center" vertical="center" wrapText="1"/>
    </xf>
    <xf numFmtId="0" fontId="39" fillId="0" borderId="32" xfId="2" applyFont="1" applyBorder="1" applyAlignment="1">
      <alignment horizontal="left" vertical="center" wrapText="1"/>
    </xf>
    <xf numFmtId="0" fontId="6" fillId="0" borderId="45" xfId="2" applyFont="1" applyBorder="1" applyAlignment="1">
      <alignment horizontal="center" vertical="center" wrapText="1"/>
    </xf>
    <xf numFmtId="0" fontId="11" fillId="0" borderId="39" xfId="2" applyFont="1" applyBorder="1" applyAlignment="1">
      <alignment horizontal="center" vertical="center"/>
    </xf>
    <xf numFmtId="0" fontId="6" fillId="0" borderId="39" xfId="2" applyFont="1" applyBorder="1" applyAlignment="1">
      <alignment horizontal="left" vertical="center" wrapText="1"/>
    </xf>
    <xf numFmtId="0" fontId="6" fillId="0" borderId="39" xfId="2" applyFont="1" applyBorder="1" applyAlignment="1">
      <alignment horizontal="left" vertical="center"/>
    </xf>
    <xf numFmtId="0" fontId="11" fillId="7" borderId="41" xfId="2" applyFont="1" applyFill="1" applyBorder="1" applyAlignment="1">
      <alignment horizontal="center" vertical="center" wrapText="1"/>
    </xf>
    <xf numFmtId="0" fontId="11" fillId="0" borderId="45" xfId="2" applyFont="1" applyBorder="1" applyAlignment="1">
      <alignment horizontal="center" vertical="center" wrapText="1"/>
    </xf>
    <xf numFmtId="0" fontId="11" fillId="0" borderId="45" xfId="2" applyFont="1" applyBorder="1" applyAlignment="1">
      <alignment horizontal="left" vertical="center" wrapText="1"/>
    </xf>
    <xf numFmtId="14" fontId="6" fillId="0" borderId="32" xfId="2" applyNumberFormat="1" applyFont="1" applyFill="1" applyBorder="1" applyAlignment="1">
      <alignment horizontal="left" vertical="center" wrapText="1"/>
    </xf>
    <xf numFmtId="0" fontId="6" fillId="0" borderId="32" xfId="2" applyFont="1" applyFill="1" applyBorder="1" applyAlignment="1">
      <alignment horizontal="left" vertical="center" wrapText="1"/>
    </xf>
    <xf numFmtId="0" fontId="6" fillId="0" borderId="39" xfId="2" applyFont="1" applyBorder="1" applyAlignment="1">
      <alignment horizontal="center" vertical="center"/>
    </xf>
    <xf numFmtId="0" fontId="20" fillId="7" borderId="41" xfId="2" applyFont="1" applyFill="1" applyBorder="1" applyAlignment="1">
      <alignment horizontal="center" vertical="center" wrapText="1"/>
    </xf>
    <xf numFmtId="0" fontId="11" fillId="0" borderId="41" xfId="2" applyFont="1" applyBorder="1" applyAlignment="1">
      <alignment horizontal="center" vertical="center" wrapText="1"/>
    </xf>
    <xf numFmtId="0" fontId="6" fillId="0" borderId="41" xfId="2" applyFont="1" applyBorder="1" applyAlignment="1">
      <alignment horizontal="center" vertical="center" wrapText="1"/>
    </xf>
    <xf numFmtId="14" fontId="6" fillId="0" borderId="32" xfId="2" applyNumberFormat="1" applyFont="1" applyBorder="1" applyAlignment="1">
      <alignment horizontal="left" vertical="top" wrapText="1"/>
    </xf>
    <xf numFmtId="0" fontId="6" fillId="0" borderId="32" xfId="2" applyFont="1" applyBorder="1" applyAlignment="1">
      <alignment horizontal="left" vertical="top" wrapText="1"/>
    </xf>
    <xf numFmtId="0" fontId="39" fillId="0" borderId="51" xfId="2" applyFont="1" applyBorder="1" applyAlignment="1">
      <alignment horizontal="center" vertical="center"/>
    </xf>
    <xf numFmtId="0" fontId="39" fillId="0" borderId="52" xfId="2" applyFont="1" applyBorder="1" applyAlignment="1">
      <alignment horizontal="center" vertical="center"/>
    </xf>
    <xf numFmtId="0" fontId="40" fillId="0" borderId="51" xfId="2" applyFont="1" applyBorder="1" applyAlignment="1">
      <alignment horizontal="left" vertical="center" wrapText="1"/>
    </xf>
    <xf numFmtId="0" fontId="40" fillId="0" borderId="53" xfId="2" applyFont="1" applyBorder="1" applyAlignment="1">
      <alignment horizontal="left" vertical="center"/>
    </xf>
    <xf numFmtId="0" fontId="40" fillId="0" borderId="52" xfId="2" applyFont="1" applyBorder="1" applyAlignment="1">
      <alignment horizontal="left" vertical="center"/>
    </xf>
    <xf numFmtId="0" fontId="40" fillId="10" borderId="35" xfId="2" applyFont="1" applyFill="1" applyBorder="1" applyAlignment="1">
      <alignment horizontal="left" vertical="center" wrapText="1"/>
    </xf>
    <xf numFmtId="14" fontId="6" fillId="0" borderId="32" xfId="2" applyNumberFormat="1" applyFont="1" applyBorder="1" applyAlignment="1">
      <alignment horizontal="center" vertical="center" wrapText="1"/>
    </xf>
    <xf numFmtId="0" fontId="6" fillId="0" borderId="19" xfId="5" applyFont="1" applyBorder="1" applyAlignment="1">
      <alignment horizontal="left" vertical="center" wrapText="1"/>
    </xf>
    <xf numFmtId="0" fontId="6" fillId="0" borderId="18" xfId="5" applyFont="1" applyBorder="1" applyAlignment="1">
      <alignment horizontal="left"/>
    </xf>
    <xf numFmtId="0" fontId="6" fillId="0" borderId="17" xfId="5" applyFont="1" applyBorder="1" applyAlignment="1">
      <alignment horizontal="left"/>
    </xf>
    <xf numFmtId="0" fontId="11" fillId="0" borderId="2" xfId="5" applyFont="1" applyBorder="1" applyAlignment="1">
      <alignment horizontal="center" vertical="center"/>
    </xf>
    <xf numFmtId="0" fontId="6" fillId="0" borderId="3" xfId="5" applyFont="1" applyBorder="1"/>
    <xf numFmtId="0" fontId="6" fillId="0" borderId="2" xfId="5" applyFont="1" applyBorder="1" applyAlignment="1">
      <alignment horizontal="left" vertical="center" wrapText="1"/>
    </xf>
    <xf numFmtId="0" fontId="6" fillId="0" borderId="4" xfId="5" applyFont="1" applyBorder="1" applyAlignment="1">
      <alignment horizontal="left"/>
    </xf>
    <xf numFmtId="0" fontId="6" fillId="0" borderId="3" xfId="5" applyFont="1" applyBorder="1" applyAlignment="1">
      <alignment horizontal="left"/>
    </xf>
    <xf numFmtId="0" fontId="11" fillId="13" borderId="12" xfId="5" applyFont="1" applyFill="1" applyBorder="1" applyAlignment="1">
      <alignment horizontal="center" vertical="center" wrapText="1"/>
    </xf>
    <xf numFmtId="0" fontId="6" fillId="15" borderId="20" xfId="5" applyFont="1" applyFill="1" applyBorder="1"/>
    <xf numFmtId="0" fontId="6" fillId="15" borderId="13" xfId="5" applyFont="1" applyFill="1" applyBorder="1"/>
    <xf numFmtId="0" fontId="11" fillId="0" borderId="16" xfId="5" applyFont="1" applyBorder="1" applyAlignment="1">
      <alignment horizontal="center" vertical="center" wrapText="1"/>
    </xf>
    <xf numFmtId="0" fontId="6" fillId="0" borderId="14" xfId="5" applyFont="1" applyBorder="1"/>
    <xf numFmtId="0" fontId="6" fillId="0" borderId="12" xfId="5" applyFont="1" applyBorder="1"/>
    <xf numFmtId="0" fontId="6" fillId="0" borderId="13" xfId="5" applyFont="1" applyBorder="1"/>
    <xf numFmtId="0" fontId="6" fillId="0" borderId="21" xfId="9" applyFont="1" applyBorder="1" applyAlignment="1">
      <alignment horizontal="left" vertical="center"/>
    </xf>
    <xf numFmtId="0" fontId="6" fillId="0" borderId="22" xfId="9" applyFont="1" applyBorder="1" applyAlignment="1">
      <alignment vertical="center"/>
    </xf>
    <xf numFmtId="0" fontId="6" fillId="0" borderId="23" xfId="9" applyFont="1" applyBorder="1" applyAlignment="1">
      <alignment vertical="center"/>
    </xf>
    <xf numFmtId="0" fontId="11" fillId="0" borderId="15" xfId="5" applyFont="1" applyBorder="1" applyAlignment="1">
      <alignment horizontal="left" vertical="center" wrapText="1"/>
    </xf>
    <xf numFmtId="0" fontId="6" fillId="0" borderId="6" xfId="5" applyFont="1" applyBorder="1"/>
    <xf numFmtId="14" fontId="6" fillId="0" borderId="35" xfId="2" applyNumberFormat="1" applyFont="1" applyBorder="1" applyAlignment="1">
      <alignment horizontal="left" vertical="center" wrapText="1"/>
    </xf>
    <xf numFmtId="0" fontId="45" fillId="0" borderId="2" xfId="6" applyFont="1" applyBorder="1" applyAlignment="1">
      <alignment vertical="center" wrapText="1"/>
    </xf>
    <xf numFmtId="0" fontId="45" fillId="0" borderId="4" xfId="6" applyFont="1" applyBorder="1" applyAlignment="1">
      <alignment vertical="center" wrapText="1"/>
    </xf>
    <xf numFmtId="0" fontId="45" fillId="0" borderId="3" xfId="6" applyFont="1" applyBorder="1" applyAlignment="1">
      <alignment vertical="center" wrapText="1"/>
    </xf>
    <xf numFmtId="0" fontId="11" fillId="0" borderId="51" xfId="2" applyFont="1" applyBorder="1" applyAlignment="1">
      <alignment horizontal="center" vertical="center"/>
    </xf>
    <xf numFmtId="0" fontId="11" fillId="0" borderId="52" xfId="2" applyFont="1" applyBorder="1" applyAlignment="1">
      <alignment horizontal="center" vertical="center"/>
    </xf>
    <xf numFmtId="0" fontId="20" fillId="10" borderId="35" xfId="2" applyFont="1" applyFill="1" applyBorder="1" applyAlignment="1">
      <alignment horizontal="center" vertical="center" wrapText="1"/>
    </xf>
    <xf numFmtId="0" fontId="11" fillId="0" borderId="27" xfId="6" applyFont="1" applyBorder="1" applyAlignment="1">
      <alignment horizontal="center" vertical="center" wrapText="1"/>
    </xf>
    <xf numFmtId="0" fontId="11" fillId="0" borderId="28"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9" xfId="6" applyFont="1" applyBorder="1" applyAlignment="1">
      <alignment horizontal="center" vertical="center" wrapText="1"/>
    </xf>
    <xf numFmtId="0" fontId="45" fillId="0" borderId="8" xfId="6" applyFont="1" applyBorder="1" applyAlignment="1">
      <alignment vertical="center" wrapText="1"/>
    </xf>
    <xf numFmtId="0" fontId="45" fillId="0" borderId="30" xfId="6" applyFont="1" applyBorder="1" applyAlignment="1">
      <alignment vertical="center" wrapText="1"/>
    </xf>
    <xf numFmtId="0" fontId="45" fillId="0" borderId="9" xfId="6" applyFont="1" applyBorder="1" applyAlignment="1">
      <alignment vertical="center" wrapText="1"/>
    </xf>
    <xf numFmtId="0" fontId="11" fillId="0" borderId="31" xfId="6" applyFont="1" applyBorder="1" applyAlignment="1">
      <alignment vertical="center" wrapText="1"/>
    </xf>
    <xf numFmtId="0" fontId="11" fillId="0" borderId="10" xfId="6" applyFont="1" applyBorder="1" applyAlignment="1">
      <alignment vertical="center" wrapText="1"/>
    </xf>
    <xf numFmtId="0" fontId="27" fillId="0" borderId="32" xfId="2" applyFont="1" applyBorder="1" applyAlignment="1">
      <alignment horizontal="center" vertical="top" wrapText="1"/>
    </xf>
    <xf numFmtId="0" fontId="26" fillId="0" borderId="51" xfId="2" applyFont="1" applyBorder="1" applyAlignment="1">
      <alignment horizontal="center" vertical="center" wrapText="1"/>
    </xf>
    <xf numFmtId="0" fontId="26" fillId="0" borderId="52" xfId="2" applyFont="1" applyBorder="1" applyAlignment="1">
      <alignment horizontal="center" vertical="center" wrapText="1"/>
    </xf>
    <xf numFmtId="0" fontId="27" fillId="0" borderId="51" xfId="2" applyFont="1" applyBorder="1" applyAlignment="1">
      <alignment horizontal="left" vertical="center" wrapText="1"/>
    </xf>
    <xf numFmtId="0" fontId="27" fillId="0" borderId="53" xfId="2" applyFont="1" applyBorder="1" applyAlignment="1">
      <alignment horizontal="left" vertical="center" wrapText="1"/>
    </xf>
    <xf numFmtId="0" fontId="27" fillId="0" borderId="52" xfId="2" applyFont="1" applyBorder="1" applyAlignment="1">
      <alignment horizontal="left" vertical="center" wrapText="1"/>
    </xf>
    <xf numFmtId="0" fontId="28" fillId="10" borderId="35" xfId="2" applyFont="1" applyFill="1" applyBorder="1" applyAlignment="1">
      <alignment horizontal="center" vertical="top" wrapText="1"/>
    </xf>
    <xf numFmtId="0" fontId="26" fillId="0" borderId="35" xfId="2" applyFont="1" applyBorder="1" applyAlignment="1">
      <alignment horizontal="center" vertical="top" wrapText="1"/>
    </xf>
    <xf numFmtId="0" fontId="26" fillId="0" borderId="32" xfId="2" applyFont="1" applyBorder="1" applyAlignment="1">
      <alignment horizontal="center" vertical="top" wrapText="1"/>
    </xf>
    <xf numFmtId="0" fontId="27" fillId="0" borderId="35" xfId="2" applyFont="1" applyBorder="1" applyAlignment="1">
      <alignment horizontal="center" vertical="top" wrapText="1"/>
    </xf>
    <xf numFmtId="0" fontId="26" fillId="0" borderId="35" xfId="2" applyFont="1" applyBorder="1" applyAlignment="1">
      <alignment horizontal="left" vertical="top" wrapText="1"/>
    </xf>
    <xf numFmtId="0" fontId="26" fillId="0" borderId="32" xfId="2" applyFont="1" applyBorder="1" applyAlignment="1">
      <alignment horizontal="left" vertical="top" wrapText="1"/>
    </xf>
    <xf numFmtId="0" fontId="11" fillId="7" borderId="60" xfId="2" applyFont="1" applyFill="1" applyBorder="1" applyAlignment="1">
      <alignment horizontal="center" vertical="center" wrapText="1"/>
    </xf>
    <xf numFmtId="0" fontId="11" fillId="0" borderId="24" xfId="5" applyFont="1" applyBorder="1" applyAlignment="1">
      <alignment horizontal="center" vertical="center" wrapText="1"/>
    </xf>
    <xf numFmtId="0" fontId="6" fillId="0" borderId="25" xfId="5" applyFont="1" applyBorder="1"/>
    <xf numFmtId="0" fontId="6" fillId="0" borderId="61" xfId="9" applyFont="1" applyBorder="1" applyAlignment="1">
      <alignment horizontal="left" vertical="top"/>
    </xf>
    <xf numFmtId="0" fontId="6" fillId="0" borderId="62" xfId="9" applyFont="1" applyBorder="1"/>
    <xf numFmtId="0" fontId="6" fillId="0" borderId="63" xfId="9" applyFont="1" applyBorder="1"/>
    <xf numFmtId="0" fontId="11" fillId="0" borderId="26" xfId="5" applyFont="1" applyBorder="1" applyAlignment="1">
      <alignment horizontal="left" vertical="center" wrapText="1"/>
    </xf>
    <xf numFmtId="0" fontId="12" fillId="6" borderId="11" xfId="14" applyFont="1" applyFill="1"/>
    <xf numFmtId="0" fontId="0" fillId="5" borderId="11" xfId="14" applyFont="1" applyFill="1"/>
    <xf numFmtId="0" fontId="0" fillId="5" borderId="32" xfId="14" applyFont="1" applyFill="1" applyBorder="1"/>
    <xf numFmtId="0" fontId="12" fillId="6" borderId="11" xfId="14" applyFont="1" applyFill="1" applyAlignment="1">
      <alignment horizontal="center" vertical="center" wrapText="1"/>
    </xf>
    <xf numFmtId="0" fontId="70" fillId="6" borderId="11" xfId="14" applyFont="1" applyFill="1" applyAlignment="1">
      <alignment horizontal="center" vertical="center" wrapText="1"/>
    </xf>
    <xf numFmtId="0" fontId="70" fillId="6" borderId="36" xfId="14" applyFont="1" applyFill="1" applyBorder="1" applyAlignment="1">
      <alignment horizontal="center" vertical="center" wrapText="1"/>
    </xf>
    <xf numFmtId="0" fontId="70" fillId="6" borderId="35" xfId="14" applyFont="1" applyFill="1" applyBorder="1" applyAlignment="1">
      <alignment horizontal="center" vertical="center" wrapText="1"/>
    </xf>
    <xf numFmtId="0" fontId="12" fillId="6" borderId="35" xfId="14" applyFont="1" applyFill="1" applyBorder="1"/>
    <xf numFmtId="0" fontId="0" fillId="5" borderId="35" xfId="14" applyFont="1" applyFill="1" applyBorder="1"/>
    <xf numFmtId="0" fontId="70" fillId="6" borderId="11" xfId="14" applyFont="1" applyFill="1" applyAlignment="1">
      <alignment horizontal="center"/>
    </xf>
    <xf numFmtId="0" fontId="70" fillId="6" borderId="34" xfId="14" applyFont="1" applyFill="1" applyBorder="1" applyAlignment="1">
      <alignment horizontal="center"/>
    </xf>
    <xf numFmtId="0" fontId="70" fillId="6" borderId="32" xfId="14" applyFont="1" applyFill="1" applyBorder="1" applyAlignment="1">
      <alignment horizontal="center"/>
    </xf>
    <xf numFmtId="0" fontId="12" fillId="6" borderId="32" xfId="14" applyFont="1" applyFill="1" applyBorder="1"/>
    <xf numFmtId="0" fontId="63" fillId="0" borderId="32" xfId="11" applyFont="1" applyFill="1" applyBorder="1" applyAlignment="1">
      <alignment vertical="top" wrapText="1"/>
    </xf>
    <xf numFmtId="0" fontId="63" fillId="0" borderId="32" xfId="11" applyFont="1" applyFill="1" applyBorder="1" applyAlignment="1">
      <alignment horizontal="left" vertical="top" wrapText="1"/>
    </xf>
    <xf numFmtId="0" fontId="11" fillId="6" borderId="11" xfId="14" applyFont="1" applyFill="1" applyAlignment="1">
      <alignment horizontal="center"/>
    </xf>
    <xf numFmtId="0" fontId="11" fillId="6" borderId="34" xfId="14" applyFont="1" applyFill="1" applyBorder="1" applyAlignment="1">
      <alignment horizontal="center"/>
    </xf>
    <xf numFmtId="0" fontId="11" fillId="6" borderId="32" xfId="14" applyFont="1" applyFill="1" applyBorder="1" applyAlignment="1">
      <alignment horizontal="center"/>
    </xf>
    <xf numFmtId="0" fontId="6" fillId="6" borderId="32" xfId="14" applyFont="1" applyFill="1" applyBorder="1"/>
    <xf numFmtId="0" fontId="8" fillId="5" borderId="32" xfId="14" applyFont="1" applyFill="1" applyBorder="1"/>
    <xf numFmtId="0" fontId="63" fillId="0" borderId="32" xfId="11" applyFont="1" applyFill="1" applyBorder="1" applyAlignment="1">
      <alignment horizontal="left" vertical="top"/>
    </xf>
    <xf numFmtId="0" fontId="12" fillId="6" borderId="11" xfId="14" applyFont="1" applyFill="1" applyAlignment="1">
      <alignment horizontal="center" vertical="top"/>
    </xf>
    <xf numFmtId="0" fontId="12" fillId="6" borderId="34" xfId="14" applyFont="1" applyFill="1" applyBorder="1" applyAlignment="1">
      <alignment horizontal="center" vertical="top"/>
    </xf>
    <xf numFmtId="0" fontId="12" fillId="6" borderId="32" xfId="14" applyFont="1" applyFill="1" applyBorder="1" applyAlignment="1">
      <alignment horizontal="center" vertical="top"/>
    </xf>
    <xf numFmtId="0" fontId="12" fillId="6" borderId="32" xfId="14" applyFont="1" applyFill="1" applyBorder="1" applyAlignment="1">
      <alignment vertical="top"/>
    </xf>
    <xf numFmtId="0" fontId="12" fillId="6" borderId="11" xfId="14" applyFont="1" applyFill="1" applyAlignment="1">
      <alignment horizontal="center" vertical="top" wrapText="1"/>
    </xf>
    <xf numFmtId="0" fontId="12" fillId="6" borderId="34" xfId="14" applyFont="1" applyFill="1" applyBorder="1" applyAlignment="1">
      <alignment horizontal="center" vertical="top" wrapText="1"/>
    </xf>
    <xf numFmtId="0" fontId="12" fillId="6" borderId="32" xfId="14" applyFont="1" applyFill="1" applyBorder="1" applyAlignment="1">
      <alignment horizontal="center" vertical="top" wrapText="1"/>
    </xf>
    <xf numFmtId="0" fontId="12" fillId="6" borderId="32" xfId="14" applyFont="1" applyFill="1" applyBorder="1" applyAlignment="1">
      <alignment vertical="top" wrapText="1"/>
    </xf>
    <xf numFmtId="0" fontId="0" fillId="5" borderId="32" xfId="14" applyFont="1" applyFill="1" applyBorder="1" applyAlignment="1">
      <alignment wrapText="1"/>
    </xf>
    <xf numFmtId="0" fontId="12" fillId="6" borderId="11" xfId="14" applyFont="1" applyFill="1" applyAlignment="1">
      <alignment horizontal="center"/>
    </xf>
    <xf numFmtId="0" fontId="12" fillId="6" borderId="34" xfId="14" applyFont="1" applyFill="1" applyBorder="1" applyAlignment="1">
      <alignment horizontal="center"/>
    </xf>
    <xf numFmtId="0" fontId="12" fillId="6" borderId="32" xfId="14" applyFont="1" applyFill="1" applyBorder="1" applyAlignment="1">
      <alignment horizontal="center"/>
    </xf>
    <xf numFmtId="0" fontId="48" fillId="6" borderId="11" xfId="14" applyFont="1" applyFill="1" applyAlignment="1">
      <alignment horizontal="center"/>
    </xf>
    <xf numFmtId="0" fontId="48" fillId="6" borderId="34" xfId="14" applyFont="1" applyFill="1" applyBorder="1" applyAlignment="1">
      <alignment horizontal="center"/>
    </xf>
    <xf numFmtId="0" fontId="48" fillId="6" borderId="32" xfId="14" applyFont="1" applyFill="1" applyBorder="1" applyAlignment="1">
      <alignment horizontal="center"/>
    </xf>
    <xf numFmtId="0" fontId="48" fillId="6" borderId="32" xfId="14" applyFont="1" applyFill="1" applyBorder="1"/>
    <xf numFmtId="0" fontId="63" fillId="0" borderId="57" xfId="11" applyFont="1" applyFill="1" applyBorder="1" applyAlignment="1">
      <alignment horizontal="left" vertical="top"/>
    </xf>
    <xf numFmtId="0" fontId="0" fillId="0" borderId="11" xfId="14" applyFont="1"/>
    <xf numFmtId="0" fontId="0" fillId="5" borderId="34" xfId="14" applyFont="1" applyFill="1" applyBorder="1"/>
    <xf numFmtId="0" fontId="70" fillId="0" borderId="32" xfId="14" applyFont="1" applyFill="1" applyBorder="1" applyAlignment="1">
      <alignment vertical="center"/>
    </xf>
    <xf numFmtId="0" fontId="70" fillId="0" borderId="32" xfId="14" applyFont="1" applyFill="1" applyBorder="1" applyAlignment="1">
      <alignment horizontal="center" vertical="center"/>
    </xf>
    <xf numFmtId="0" fontId="70" fillId="0" borderId="33" xfId="14" applyFont="1" applyFill="1" applyBorder="1" applyAlignment="1">
      <alignment vertical="center"/>
    </xf>
    <xf numFmtId="0" fontId="70" fillId="0" borderId="32" xfId="14" applyFont="1" applyFill="1" applyBorder="1" applyAlignment="1">
      <alignment horizontal="center" vertical="center"/>
    </xf>
    <xf numFmtId="0" fontId="8" fillId="0" borderId="32" xfId="14" applyFont="1" applyFill="1" applyBorder="1"/>
    <xf numFmtId="0" fontId="12" fillId="0" borderId="32" xfId="14" applyFont="1" applyFill="1" applyBorder="1" applyAlignment="1">
      <alignment horizontal="left" vertical="center" wrapText="1"/>
    </xf>
    <xf numFmtId="0" fontId="12" fillId="0" borderId="33" xfId="14" applyFont="1" applyFill="1" applyBorder="1" applyAlignment="1">
      <alignment horizontal="center" vertical="center"/>
    </xf>
    <xf numFmtId="0" fontId="70" fillId="0" borderId="32" xfId="14" applyFont="1" applyFill="1" applyBorder="1" applyAlignment="1">
      <alignment horizontal="center" vertical="center" wrapText="1"/>
    </xf>
    <xf numFmtId="0" fontId="70" fillId="0" borderId="33" xfId="14" applyFont="1" applyFill="1" applyBorder="1" applyAlignment="1">
      <alignment horizontal="center" vertical="center" wrapText="1"/>
    </xf>
    <xf numFmtId="0" fontId="11" fillId="0" borderId="36" xfId="14" applyFont="1" applyFill="1" applyBorder="1" applyAlignment="1">
      <alignment horizontal="center" vertical="center" wrapText="1"/>
    </xf>
    <xf numFmtId="0" fontId="11" fillId="0" borderId="35" xfId="14" applyFont="1" applyFill="1" applyBorder="1" applyAlignment="1">
      <alignment horizontal="center" vertical="center" wrapText="1"/>
    </xf>
    <xf numFmtId="0" fontId="20" fillId="0" borderId="35" xfId="14" applyFont="1" applyFill="1" applyBorder="1" applyAlignment="1">
      <alignment horizontal="center" vertical="center" wrapText="1"/>
    </xf>
    <xf numFmtId="0" fontId="20" fillId="0" borderId="55" xfId="14" applyFont="1" applyFill="1" applyBorder="1" applyAlignment="1">
      <alignment horizontal="center" vertical="center" wrapText="1"/>
    </xf>
    <xf numFmtId="0" fontId="6" fillId="0" borderId="34" xfId="14" applyFont="1" applyFill="1" applyBorder="1" applyAlignment="1">
      <alignment vertical="top"/>
    </xf>
    <xf numFmtId="0" fontId="6" fillId="0" borderId="32" xfId="14" applyFont="1" applyFill="1" applyBorder="1" applyAlignment="1">
      <alignment horizontal="center" vertical="top"/>
    </xf>
    <xf numFmtId="0" fontId="6" fillId="0" borderId="32" xfId="14" applyFont="1" applyFill="1" applyBorder="1" applyAlignment="1">
      <alignment vertical="top"/>
    </xf>
    <xf numFmtId="0" fontId="9" fillId="0" borderId="32" xfId="14" applyFont="1" applyFill="1" applyBorder="1" applyAlignment="1">
      <alignment horizontal="left" vertical="top"/>
    </xf>
    <xf numFmtId="164" fontId="6" fillId="0" borderId="32" xfId="14" applyNumberFormat="1" applyFont="1" applyFill="1" applyBorder="1" applyAlignment="1">
      <alignment horizontal="center" vertical="top"/>
    </xf>
    <xf numFmtId="0" fontId="6" fillId="0" borderId="32" xfId="14" applyFont="1" applyFill="1" applyBorder="1" applyAlignment="1">
      <alignment horizontal="left" vertical="top" wrapText="1"/>
    </xf>
    <xf numFmtId="0" fontId="6" fillId="0" borderId="32" xfId="14" applyFont="1" applyFill="1" applyBorder="1" applyAlignment="1">
      <alignment horizontal="left" vertical="top"/>
    </xf>
    <xf numFmtId="0" fontId="6" fillId="0" borderId="33" xfId="14" applyFont="1" applyFill="1" applyBorder="1" applyAlignment="1">
      <alignment horizontal="left" vertical="top" wrapText="1"/>
    </xf>
    <xf numFmtId="0" fontId="6" fillId="0" borderId="34" xfId="2" applyFont="1" applyFill="1" applyBorder="1" applyAlignment="1">
      <alignment vertical="center" wrapText="1"/>
    </xf>
    <xf numFmtId="0" fontId="6" fillId="0" borderId="34" xfId="14" applyFont="1" applyFill="1" applyBorder="1" applyAlignment="1">
      <alignment vertical="top" wrapText="1"/>
    </xf>
    <xf numFmtId="0" fontId="6" fillId="0" borderId="32" xfId="14" applyFont="1" applyFill="1" applyBorder="1" applyAlignment="1">
      <alignment horizontal="center" vertical="top" wrapText="1"/>
    </xf>
    <xf numFmtId="0" fontId="6" fillId="0" borderId="32" xfId="14" applyFont="1" applyFill="1" applyBorder="1" applyAlignment="1">
      <alignment vertical="top" wrapText="1"/>
    </xf>
    <xf numFmtId="0" fontId="9" fillId="0" borderId="32" xfId="14" applyFont="1" applyFill="1" applyBorder="1" applyAlignment="1">
      <alignment horizontal="left" vertical="top" wrapText="1"/>
    </xf>
    <xf numFmtId="164" fontId="6" fillId="0" borderId="32" xfId="14" applyNumberFormat="1" applyFont="1" applyFill="1" applyBorder="1" applyAlignment="1">
      <alignment horizontal="center" vertical="top" wrapText="1"/>
    </xf>
    <xf numFmtId="0" fontId="6" fillId="0" borderId="11" xfId="14" applyFont="1" applyFill="1" applyAlignment="1">
      <alignment horizontal="left" vertical="top" wrapText="1"/>
    </xf>
    <xf numFmtId="0" fontId="6" fillId="0" borderId="56" xfId="14" applyFont="1" applyFill="1" applyBorder="1" applyAlignment="1">
      <alignment vertical="top"/>
    </xf>
    <xf numFmtId="0" fontId="6" fillId="0" borderId="57" xfId="14" applyFont="1" applyFill="1" applyBorder="1" applyAlignment="1">
      <alignment horizontal="center" vertical="top"/>
    </xf>
    <xf numFmtId="0" fontId="6" fillId="0" borderId="57" xfId="14" applyFont="1" applyFill="1" applyBorder="1" applyAlignment="1">
      <alignment vertical="top"/>
    </xf>
    <xf numFmtId="164" fontId="6" fillId="0" borderId="57" xfId="14" applyNumberFormat="1" applyFont="1" applyFill="1" applyBorder="1" applyAlignment="1">
      <alignment horizontal="center" vertical="top"/>
    </xf>
    <xf numFmtId="0" fontId="6" fillId="0" borderId="57" xfId="14" applyFont="1" applyFill="1" applyBorder="1" applyAlignment="1">
      <alignment horizontal="left" vertical="top" wrapText="1"/>
    </xf>
    <xf numFmtId="0" fontId="6" fillId="0" borderId="57" xfId="14" applyFont="1" applyFill="1" applyBorder="1" applyAlignment="1">
      <alignment horizontal="left" vertical="top"/>
    </xf>
    <xf numFmtId="0" fontId="6" fillId="0" borderId="49" xfId="14" applyFont="1" applyFill="1" applyBorder="1" applyAlignment="1">
      <alignment horizontal="left" vertical="top" wrapText="1"/>
    </xf>
    <xf numFmtId="0" fontId="70" fillId="0" borderId="32" xfId="14" applyFont="1" applyFill="1" applyBorder="1" applyAlignment="1">
      <alignment horizontal="center"/>
    </xf>
    <xf numFmtId="0" fontId="70" fillId="0" borderId="32" xfId="14" applyFont="1" applyFill="1" applyBorder="1" applyAlignment="1">
      <alignment horizontal="left"/>
    </xf>
    <xf numFmtId="0" fontId="12" fillId="0" borderId="32" xfId="14" applyFont="1" applyFill="1" applyBorder="1" applyAlignment="1">
      <alignment horizontal="left" wrapText="1"/>
    </xf>
    <xf numFmtId="0" fontId="12" fillId="0" borderId="33" xfId="14" applyFont="1" applyFill="1" applyBorder="1" applyAlignment="1">
      <alignment horizontal="center" wrapText="1"/>
    </xf>
    <xf numFmtId="0" fontId="12" fillId="0" borderId="69" xfId="14" applyFont="1" applyFill="1" applyBorder="1" applyAlignment="1">
      <alignment horizontal="center" wrapText="1"/>
    </xf>
    <xf numFmtId="0" fontId="12" fillId="0" borderId="34" xfId="14" applyFont="1" applyFill="1" applyBorder="1" applyAlignment="1">
      <alignment horizontal="center" wrapText="1"/>
    </xf>
    <xf numFmtId="0" fontId="70" fillId="0" borderId="32" xfId="14" applyFont="1" applyFill="1" applyBorder="1" applyAlignment="1">
      <alignment horizontal="left" vertical="center"/>
    </xf>
    <xf numFmtId="0" fontId="8" fillId="0" borderId="32" xfId="14" applyFont="1" applyFill="1" applyBorder="1" applyAlignment="1">
      <alignment vertical="center"/>
    </xf>
  </cellXfs>
  <cellStyles count="15">
    <cellStyle name="Hipervínculo 2" xfId="3" xr:uid="{329552F3-C558-4923-B022-4AC432BB177B}"/>
    <cellStyle name="Hipervínculo 2 2" xfId="10" xr:uid="{00B1D3F1-D60A-429A-BA28-00A2B5754385}"/>
    <cellStyle name="Hipervínculo 3" xfId="4" xr:uid="{184B6CAF-9ED5-4A2F-8689-675EA182B03A}"/>
    <cellStyle name="Hipervínculo 4" xfId="7" xr:uid="{EA7BD767-5F12-4464-A4AE-BF85282FC32A}"/>
    <cellStyle name="Hipervínculo 5" xfId="11" xr:uid="{F3F3F6BE-8CD0-4993-9828-AFC333530355}"/>
    <cellStyle name="Normal" xfId="0" builtinId="0"/>
    <cellStyle name="Normal 2" xfId="1" xr:uid="{3A0C7BD8-A120-4EE9-A43C-85A13D71E398}"/>
    <cellStyle name="Normal 2 2" xfId="5" xr:uid="{2D645BF6-CB84-4715-A9C2-417E8E26BE3E}"/>
    <cellStyle name="Normal 2 2 2" xfId="9" xr:uid="{E1AA288B-29AB-4565-95AD-6BADB86771AB}"/>
    <cellStyle name="Normal 3" xfId="2" xr:uid="{D6965F1F-1041-4365-81E6-D13892AE53BA}"/>
    <cellStyle name="Normal 4" xfId="6" xr:uid="{9A1EA58A-4CE8-494E-9436-0811884B3BB4}"/>
    <cellStyle name="Normal 5" xfId="8" xr:uid="{A57774C8-4748-42FB-A27D-7C006F9A96AC}"/>
    <cellStyle name="Normal 6" xfId="12" xr:uid="{D7727A02-569E-4854-8BD3-2E33E9F2442E}"/>
    <cellStyle name="Normal 6 2" xfId="13" xr:uid="{5A884F83-3F7E-4E3D-B246-DB0A83DC758C}"/>
    <cellStyle name="Normal 7" xfId="14" xr:uid="{BAD91001-BAF5-441A-B890-B8192E2CD2C1}"/>
  </cellStyles>
  <dxfs count="216">
    <dxf>
      <font>
        <strike val="0"/>
        <outline val="0"/>
        <shadow val="0"/>
        <vertAlign val="baseline"/>
        <color auto="1"/>
        <name val="Arial"/>
        <scheme val="none"/>
      </font>
      <fill>
        <patternFill patternType="none">
          <bgColor auto="1"/>
        </patternFill>
      </fill>
    </dxf>
    <dxf>
      <font>
        <b/>
        <i val="0"/>
        <strike val="0"/>
        <condense val="0"/>
        <extend val="0"/>
        <outline val="0"/>
        <shadow val="0"/>
        <u val="none"/>
        <vertAlign val="baseline"/>
        <sz val="11"/>
        <color theme="1"/>
        <name val="Arial"/>
        <scheme val="none"/>
      </font>
      <fill>
        <patternFill patternType="none">
          <fgColor theme="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rgb="FFFFFFFF"/>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rgb="FFFFFFFF"/>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rgb="FFFFFFFF"/>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d/m/yyyy"/>
      <fill>
        <patternFill patternType="none">
          <fgColor rgb="FFFFFFFF"/>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scheme val="none"/>
      </font>
      <fill>
        <patternFill patternType="none">
          <fgColor rgb="FFFFFFFF"/>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rgb="FFFFFFFF"/>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rgb="FFFFFFFF"/>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strike val="0"/>
        <outline val="0"/>
        <shadow val="0"/>
        <u val="none"/>
        <vertAlign val="baseline"/>
        <sz val="11"/>
        <color auto="1"/>
        <name val="Arial"/>
        <family val="2"/>
        <scheme val="none"/>
      </font>
      <fill>
        <patternFill patternType="solid">
          <bgColor theme="3" tint="0.79998168889431442"/>
        </patternFill>
      </fill>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19" formatCode="d/mm/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4"/>
        <color theme="10"/>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4"/>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4"/>
        <color theme="1"/>
        <name val="Arial"/>
        <scheme val="none"/>
      </font>
      <fill>
        <patternFill patternType="solid">
          <fgColor indexed="26"/>
          <bgColor theme="3"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rgb="FF000000"/>
        </bottom>
      </border>
    </dxf>
    <dxf>
      <font>
        <strike val="0"/>
        <outline val="0"/>
        <shadow val="0"/>
        <vertAlign val="baseline"/>
        <sz val="11"/>
        <color auto="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5" formatCode="dd/mm/yyyy"/>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color auto="1"/>
        <name val="Arial"/>
        <family val="2"/>
        <scheme val="none"/>
      </font>
    </dxf>
    <dxf>
      <font>
        <b/>
        <i val="0"/>
        <strike val="0"/>
        <condense val="0"/>
        <extend val="0"/>
        <outline val="0"/>
        <shadow val="0"/>
        <u val="none"/>
        <vertAlign val="baseline"/>
        <sz val="11"/>
        <color auto="1"/>
        <name val="Arial"/>
        <family val="2"/>
        <scheme val="none"/>
      </font>
      <fill>
        <patternFill patternType="solid">
          <fgColor rgb="FFB4C6E7"/>
          <bgColor theme="3"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outline val="0"/>
        <shadow val="0"/>
        <u val="none"/>
        <vertAlign val="baseline"/>
        <sz val="10"/>
        <color rgb="FF000000"/>
        <name val="Arial"/>
        <family val="2"/>
        <scheme val="none"/>
      </font>
      <numFmt numFmtId="0" formatCode="General"/>
      <fill>
        <patternFill patternType="solid">
          <fgColor indexed="64"/>
          <bgColor theme="0"/>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8"/>
        </top>
        <bottom style="thin">
          <color indexed="64"/>
        </bottom>
      </border>
    </dxf>
    <dxf>
      <font>
        <strike val="0"/>
        <outline val="0"/>
        <shadow val="0"/>
        <vertAlign val="baseline"/>
        <color auto="1"/>
        <name val="Arial"/>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numFmt numFmtId="165"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right style="thin">
          <color indexed="8"/>
        </right>
        <top style="thin">
          <color indexed="8"/>
        </top>
        <bottom style="thin">
          <color indexed="8"/>
        </bottom>
      </border>
    </dxf>
    <dxf>
      <border outline="0">
        <left style="thin">
          <color indexed="8"/>
        </left>
        <right style="thin">
          <color indexed="8"/>
        </right>
        <top style="thin">
          <color indexed="8"/>
        </top>
        <bottom style="thin">
          <color indexed="8"/>
        </bottom>
      </border>
    </dxf>
    <dxf>
      <font>
        <strike val="0"/>
        <outline val="0"/>
        <shadow val="0"/>
        <vertAlign val="baseline"/>
        <sz val="11"/>
        <color auto="1"/>
        <name val="Arial"/>
        <family val="2"/>
        <scheme val="none"/>
      </font>
      <fill>
        <patternFill patternType="none">
          <fgColor indexed="64"/>
          <bgColor auto="1"/>
        </patternFill>
      </fill>
    </dxf>
    <dxf>
      <border outline="0">
        <bottom style="thin">
          <color indexed="8"/>
        </bottom>
      </border>
    </dxf>
    <dxf>
      <font>
        <b/>
        <i val="0"/>
        <strike val="0"/>
        <condense val="0"/>
        <extend val="0"/>
        <outline val="0"/>
        <shadow val="0"/>
        <u val="none"/>
        <vertAlign val="baseline"/>
        <sz val="11"/>
        <color auto="1"/>
        <name val="Arial"/>
        <scheme val="none"/>
      </font>
      <fill>
        <patternFill patternType="solid">
          <fgColor indexed="31"/>
          <bgColor theme="3" tint="0.79998168889431442"/>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rgb="FFB4C6E7"/>
          <bgColor theme="3"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165"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1"/>
        <color rgb="FF0000FF"/>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Arial"/>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1"/>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font>
        <strike val="0"/>
        <outline val="0"/>
        <shadow val="0"/>
        <vertAlign val="baseline"/>
        <sz val="11"/>
        <color auto="1"/>
        <name val="Arial"/>
        <family val="2"/>
        <scheme val="none"/>
      </font>
      <fill>
        <patternFill patternType="none">
          <fgColor indexed="64"/>
          <bgColor auto="1"/>
        </patternFill>
      </fill>
    </dxf>
    <dxf>
      <alignment horizontal="center" vertical="center" textRotation="0" wrapText="1" indent="0" justifyLastLine="0" shrinkToFit="0" readingOrder="0"/>
    </dxf>
    <dxf>
      <fill>
        <patternFill patternType="none">
          <fgColor indexed="64"/>
          <bgColor auto="1"/>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3">
    <tableStyle name="Normas Generales -style" pivot="0" count="3" xr9:uid="{00000000-0011-0000-FFFF-FFFF00000000}">
      <tableStyleElement type="headerRow" dxfId="215"/>
      <tableStyleElement type="firstRowStripe" dxfId="214"/>
      <tableStyleElement type="secondRowStripe" dxfId="213"/>
    </tableStyle>
    <tableStyle name="Normas Generales -style 2" pivot="0" count="2" xr9:uid="{00000000-0011-0000-FFFF-FFFF01000000}">
      <tableStyleElement type="firstRowStripe" dxfId="212"/>
      <tableStyleElement type="secondRowStripe" dxfId="211"/>
    </tableStyle>
    <tableStyle name="Planeación-style" pivot="0" count="3" xr9:uid="{00000000-0011-0000-FFFF-FFFF02000000}">
      <tableStyleElement type="headerRow" dxfId="210"/>
      <tableStyleElement type="firstRowStripe" dxfId="209"/>
      <tableStyleElement type="secondRowStripe" dxfId="208"/>
    </tableStyle>
    <tableStyle name="Comunicaciones-style" pivot="0" count="3" xr9:uid="{00000000-0011-0000-FFFF-FFFF03000000}">
      <tableStyleElement type="headerRow" dxfId="207"/>
      <tableStyleElement type="firstRowStripe" dxfId="206"/>
      <tableStyleElement type="secondRowStripe" dxfId="205"/>
    </tableStyle>
    <tableStyle name="Gestión del ser-style" pivot="0" count="3" xr9:uid="{00000000-0011-0000-FFFF-FFFF04000000}">
      <tableStyleElement type="headerRow" dxfId="204"/>
      <tableStyleElement type="firstRowStripe" dxfId="203"/>
      <tableStyleElement type="secondRowStripe" dxfId="202"/>
    </tableStyle>
    <tableStyle name="Evaluación ind.-style" pivot="0" count="3" xr9:uid="{00000000-0011-0000-FFFF-FFFF05000000}">
      <tableStyleElement type="headerRow" dxfId="201"/>
      <tableStyleElement type="firstRowStripe" dxfId="200"/>
      <tableStyleElement type="secondRowStripe" dxfId="199"/>
    </tableStyle>
    <tableStyle name="Transformación cultural-style" pivot="0" count="3" xr9:uid="{00000000-0011-0000-FFFF-FFFF06000000}">
      <tableStyleElement type="headerRow" dxfId="198"/>
      <tableStyleElement type="firstRowStripe" dxfId="197"/>
      <tableStyleElement type="secondRowStripe" dxfId="196"/>
    </tableStyle>
    <tableStyle name="Atención al ciu-style" pivot="0" count="3" xr9:uid="{00000000-0011-0000-FFFF-FFFF07000000}">
      <tableStyleElement type="headerRow" dxfId="195"/>
      <tableStyleElement type="firstRowStripe" dxfId="194"/>
      <tableStyleElement type="secondRowStripe" dxfId="193"/>
    </tableStyle>
    <tableStyle name="R. fisicos-style" pivot="0" count="3" xr9:uid="{00000000-0011-0000-FFFF-FFFF08000000}">
      <tableStyleElement type="headerRow" dxfId="192"/>
      <tableStyleElement type="firstRowStripe" dxfId="191"/>
      <tableStyleElement type="secondRowStripe" dxfId="190"/>
    </tableStyle>
    <tableStyle name="Financiera -style" pivot="0" count="3" xr9:uid="{00000000-0011-0000-FFFF-FFFF09000000}">
      <tableStyleElement type="headerRow" dxfId="189"/>
      <tableStyleElement type="firstRowStripe" dxfId="188"/>
      <tableStyleElement type="secondRowStripe" dxfId="187"/>
    </tableStyle>
    <tableStyle name="Patrimonio-style" pivot="0" count="3" xr9:uid="{00000000-0011-0000-FFFF-FFFF0A000000}">
      <tableStyleElement type="headerRow" dxfId="186"/>
      <tableStyleElement type="firstRowStripe" dxfId="185"/>
      <tableStyleElement type="secondRowStripe" dxfId="184"/>
    </tableStyle>
    <tableStyle name="G. tecnologías-style" pivot="0" count="3" xr9:uid="{00000000-0011-0000-FFFF-FFFF0B000000}">
      <tableStyleElement type="headerRow" dxfId="183"/>
      <tableStyleElement type="firstRowStripe" dxfId="182"/>
      <tableStyleElement type="secondRowStripe" dxfId="181"/>
    </tableStyle>
    <tableStyle name="Jurídica -style" pivot="0" count="3" xr9:uid="{00000000-0011-0000-FFFF-FFFF0C000000}">
      <tableStyleElement type="headerRow" dxfId="180"/>
      <tableStyleElement type="firstRowStripe" dxfId="179"/>
      <tableStyleElement type="secondRowStripe" dxfId="1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27214</xdr:colOff>
      <xdr:row>1</xdr:row>
      <xdr:rowOff>45629</xdr:rowOff>
    </xdr:to>
    <xdr:pic>
      <xdr:nvPicPr>
        <xdr:cNvPr id="2" name="Imagen 3">
          <a:extLst>
            <a:ext uri="{FF2B5EF4-FFF2-40B4-BE49-F238E27FC236}">
              <a16:creationId xmlns:a16="http://schemas.microsoft.com/office/drawing/2014/main" id="{1FC2E7C1-3395-406E-8A34-31B4A871E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34539" cy="155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31750</xdr:colOff>
      <xdr:row>0</xdr:row>
      <xdr:rowOff>1550579</xdr:rowOff>
    </xdr:to>
    <xdr:pic>
      <xdr:nvPicPr>
        <xdr:cNvPr id="3" name="Imagen 3">
          <a:extLst>
            <a:ext uri="{FF2B5EF4-FFF2-40B4-BE49-F238E27FC236}">
              <a16:creationId xmlns:a16="http://schemas.microsoft.com/office/drawing/2014/main" id="{EC509776-DB8B-4565-BAB6-AC2268D93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10500" cy="155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13607</xdr:colOff>
      <xdr:row>1</xdr:row>
      <xdr:rowOff>26579</xdr:rowOff>
    </xdr:to>
    <xdr:pic>
      <xdr:nvPicPr>
        <xdr:cNvPr id="2" name="Imagen 3">
          <a:extLst>
            <a:ext uri="{FF2B5EF4-FFF2-40B4-BE49-F238E27FC236}">
              <a16:creationId xmlns:a16="http://schemas.microsoft.com/office/drawing/2014/main" id="{F467C8EB-D214-40AD-9AA2-E83DFA9DD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521057" cy="155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0</xdr:colOff>
      <xdr:row>1</xdr:row>
      <xdr:rowOff>36965</xdr:rowOff>
    </xdr:to>
    <xdr:pic>
      <xdr:nvPicPr>
        <xdr:cNvPr id="3" name="Imagen 3">
          <a:extLst>
            <a:ext uri="{FF2B5EF4-FFF2-40B4-BE49-F238E27FC236}">
              <a16:creationId xmlns:a16="http://schemas.microsoft.com/office/drawing/2014/main" id="{35D4F872-6313-4A87-B76B-451A5010E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034125" cy="1433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1</xdr:row>
      <xdr:rowOff>51979</xdr:rowOff>
    </xdr:to>
    <xdr:pic>
      <xdr:nvPicPr>
        <xdr:cNvPr id="3" name="Imagen 3">
          <a:extLst>
            <a:ext uri="{FF2B5EF4-FFF2-40B4-BE49-F238E27FC236}">
              <a16:creationId xmlns:a16="http://schemas.microsoft.com/office/drawing/2014/main" id="{78FFCB73-7DB2-4F08-890D-880F98FCC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66000" cy="155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xdr:colOff>
      <xdr:row>1</xdr:row>
      <xdr:rowOff>39364</xdr:rowOff>
    </xdr:to>
    <xdr:pic>
      <xdr:nvPicPr>
        <xdr:cNvPr id="2" name="Imagen 3">
          <a:extLst>
            <a:ext uri="{FF2B5EF4-FFF2-40B4-BE49-F238E27FC236}">
              <a16:creationId xmlns:a16="http://schemas.microsoft.com/office/drawing/2014/main" id="{3A3D9B2E-934C-4D5A-8B88-36A947684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03325" cy="2030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47625</xdr:colOff>
      <xdr:row>0</xdr:row>
      <xdr:rowOff>1550579</xdr:rowOff>
    </xdr:to>
    <xdr:pic>
      <xdr:nvPicPr>
        <xdr:cNvPr id="2" name="Imagen 3">
          <a:extLst>
            <a:ext uri="{FF2B5EF4-FFF2-40B4-BE49-F238E27FC236}">
              <a16:creationId xmlns:a16="http://schemas.microsoft.com/office/drawing/2014/main" id="{61BC6E3C-C4A4-4183-8EF6-0D0254E9C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497800" cy="155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15874</xdr:colOff>
      <xdr:row>1</xdr:row>
      <xdr:rowOff>16084</xdr:rowOff>
    </xdr:to>
    <xdr:pic>
      <xdr:nvPicPr>
        <xdr:cNvPr id="3" name="Imagen 3">
          <a:extLst>
            <a:ext uri="{FF2B5EF4-FFF2-40B4-BE49-F238E27FC236}">
              <a16:creationId xmlns:a16="http://schemas.microsoft.com/office/drawing/2014/main" id="{05CC079C-F4CC-4FBC-A3C3-A9507574C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797124" cy="2302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3143249</xdr:colOff>
      <xdr:row>1</xdr:row>
      <xdr:rowOff>60367</xdr:rowOff>
    </xdr:to>
    <xdr:pic>
      <xdr:nvPicPr>
        <xdr:cNvPr id="3" name="Imagen 3">
          <a:extLst>
            <a:ext uri="{FF2B5EF4-FFF2-40B4-BE49-F238E27FC236}">
              <a16:creationId xmlns:a16="http://schemas.microsoft.com/office/drawing/2014/main" id="{F917BD9F-4E9A-47A4-9E82-4290C374E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97356" cy="1693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3111500</xdr:colOff>
      <xdr:row>0</xdr:row>
      <xdr:rowOff>1524177</xdr:rowOff>
    </xdr:to>
    <xdr:pic>
      <xdr:nvPicPr>
        <xdr:cNvPr id="3" name="Imagen 3">
          <a:extLst>
            <a:ext uri="{FF2B5EF4-FFF2-40B4-BE49-F238E27FC236}">
              <a16:creationId xmlns:a16="http://schemas.microsoft.com/office/drawing/2014/main" id="{76FF516A-B51C-40B4-ADE8-513F8E94F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161250" cy="1524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15875</xdr:colOff>
      <xdr:row>1</xdr:row>
      <xdr:rowOff>83425</xdr:rowOff>
    </xdr:to>
    <xdr:pic>
      <xdr:nvPicPr>
        <xdr:cNvPr id="3" name="Imagen 3">
          <a:extLst>
            <a:ext uri="{FF2B5EF4-FFF2-40B4-BE49-F238E27FC236}">
              <a16:creationId xmlns:a16="http://schemas.microsoft.com/office/drawing/2014/main" id="{DE7F9989-9E4F-44A0-87A7-B1F84F710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02500" cy="151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15874</xdr:colOff>
      <xdr:row>1</xdr:row>
      <xdr:rowOff>53255</xdr:rowOff>
    </xdr:to>
    <xdr:pic>
      <xdr:nvPicPr>
        <xdr:cNvPr id="2" name="Imagen 3">
          <a:extLst>
            <a:ext uri="{FF2B5EF4-FFF2-40B4-BE49-F238E27FC236}">
              <a16:creationId xmlns:a16="http://schemas.microsoft.com/office/drawing/2014/main" id="{07A7CCBF-0658-447B-B14B-7295D4ADC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27974" cy="155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3276600</xdr:colOff>
      <xdr:row>1</xdr:row>
      <xdr:rowOff>16452</xdr:rowOff>
    </xdr:to>
    <xdr:pic>
      <xdr:nvPicPr>
        <xdr:cNvPr id="2" name="Imagen 3">
          <a:extLst>
            <a:ext uri="{FF2B5EF4-FFF2-40B4-BE49-F238E27FC236}">
              <a16:creationId xmlns:a16="http://schemas.microsoft.com/office/drawing/2014/main" id="{846AF1D1-8924-4D48-A158-C2AEE1F20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479250" cy="1854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tupinan/Downloads/Normograma%20OAP%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Generales "/>
      <sheetName val="Planeación"/>
      <sheetName val="G. de mejora"/>
      <sheetName val="Comunicaciones"/>
      <sheetName val="Gestión del ser"/>
      <sheetName val="Evaluación ind."/>
      <sheetName val="Hoja1"/>
      <sheetName val="Transformación cultural"/>
      <sheetName val="Atención al ciu"/>
      <sheetName val="R. fisicos"/>
      <sheetName val="Financiera "/>
      <sheetName val="Patrimonio"/>
      <sheetName val="G. tecnologías"/>
      <sheetName val="Jurídica "/>
    </sheetNames>
    <sheetDataSet>
      <sheetData sheetId="0">
        <row r="5">
          <cell r="E5">
            <v>1991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713B8D-83AB-4F15-9756-1E504B1A1DA6}" name="Table_112" displayName="Table_112" ref="A4:I31" headerRowDxfId="177" totalsRowDxfId="176">
  <autoFilter ref="A4:I31" xr:uid="{B8B30CD7-8A73-44C6-9592-0D2C1DAE841C}"/>
  <sortState xmlns:xlrd2="http://schemas.microsoft.com/office/spreadsheetml/2017/richdata2" ref="A5:I31">
    <sortCondition descending="1" ref="F4:F31"/>
  </sortState>
  <tableColumns count="9">
    <tableColumn id="1" xr3:uid="{4DE10EDD-05A6-4891-8246-821C18990CBE}" name="TEMÁTICA" dataDxfId="175"/>
    <tableColumn id="2" xr3:uid="{8ADDB56D-62BF-4DC0-9F65-D6257022E086}" name="NIVEL" dataDxfId="174"/>
    <tableColumn id="3" xr3:uid="{B08A5402-B1ED-49B2-9761-35D32EF5BA04}" name="NOMBRE DE LA ENTIDAD _x000a_" dataDxfId="173"/>
    <tableColumn id="4" xr3:uid="{1149710D-4B6A-40AF-9DBB-E90D834930BC}" name="CLASIFICACIÓN NORMATIVA _x000a_(TIPO DE REQUISITO LEGAL)" dataDxfId="172"/>
    <tableColumn id="5" xr3:uid="{20FF128A-4D9B-4887-812C-613BD004AD8A}" name="No. REQUISITO LEGAL U OTRO" dataDxfId="171"/>
    <tableColumn id="6" xr3:uid="{9E139681-D5FF-4B4F-8E43-0B8B3B6675E8}" name="FECHA DE EXPEDICIÓN_x000a_DD/MM/AA" dataDxfId="170"/>
    <tableColumn id="7" xr3:uid="{4D40521C-99BB-4A6D-8AB3-492EC59EDB5C}" name="TÍTULO DEL REQUISITO LEGAL U OTRO" dataDxfId="169"/>
    <tableColumn id="8" xr3:uid="{22C7A78D-59DF-4237-BA2D-E36AAB9D549E}" name="NOTAS DE VIGENCIA Y APLICABILIDAD" dataDxfId="168"/>
    <tableColumn id="9" xr3:uid="{C409BCAC-F0FD-4443-A818-7706FAE60681}" name="MECANISMOS DE CUMPLIMIENTO" dataDxfId="167"/>
  </tableColumns>
  <tableStyleInfo name="TableStyleMedium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03C6E6-ADE7-49C0-9E84-F947500DA1B3}" name="Table_213" displayName="Table_213" ref="A32:I35" headerRowCount="0">
  <tableColumns count="9">
    <tableColumn id="1" xr3:uid="{334596BB-C475-457C-9B17-A57A96A32DEC}" name="Column1"/>
    <tableColumn id="2" xr3:uid="{9C562DB3-F805-40FA-98D8-2009F940D9AF}" name="Column2"/>
    <tableColumn id="3" xr3:uid="{EB80E5E2-C05E-4E2F-98B8-A56E5C079969}" name="Column3"/>
    <tableColumn id="4" xr3:uid="{FFA7A678-34ED-45E5-A39C-C0A33E6B46AE}" name="Column4"/>
    <tableColumn id="5" xr3:uid="{F233B73F-9851-4267-B1A6-C211E7FC9598}" name="Column5" dataDxfId="166"/>
    <tableColumn id="6" xr3:uid="{0247F9BE-CC4F-42DC-8163-2D7B18E94174}" name="Column6"/>
    <tableColumn id="7" xr3:uid="{FC064606-810B-4F1F-9FA0-5E84B9D2A657}" name="Column7"/>
    <tableColumn id="8" xr3:uid="{134D1393-AA2E-45FA-BE28-D5810CABBD0F}" name="Column8"/>
    <tableColumn id="9" xr3:uid="{B0E59E19-762C-4CAC-8D5B-366159767BE1}" name="Column9"/>
  </tableColumns>
  <tableStyleInfo name="TableStyleMedium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E741E2-7564-49AE-A6D7-2025CFEA3507}" name="Table_3" displayName="Table_3" ref="A4:I52" headerRowDxfId="165" dataDxfId="164">
  <autoFilter ref="A4:I52" xr:uid="{82E5C89D-A337-42E7-926D-657F5BA6678E}"/>
  <sortState xmlns:xlrd2="http://schemas.microsoft.com/office/spreadsheetml/2017/richdata2" ref="A5:I52">
    <sortCondition descending="1" ref="F4:F52"/>
  </sortState>
  <tableColumns count="9">
    <tableColumn id="1" xr3:uid="{6787B21F-EE77-4011-9D54-DE5902481926}" name="TEMÁTICA" dataDxfId="163"/>
    <tableColumn id="2" xr3:uid="{637E7D3E-A5FD-4E1A-84D2-D04239C3DC9C}" name="NIVEL" dataDxfId="162"/>
    <tableColumn id="3" xr3:uid="{12D4EBED-184E-474F-A61F-53178F22D85F}" name="NOMBRE DE LA ENTIDAD " dataDxfId="161"/>
    <tableColumn id="4" xr3:uid="{A513282A-CB40-4DD5-A6E8-D22174972148}" name="CLASIFICACIÓN NORMATIVA _x000a_(TIPO DE REQUISITO LEGAL)" dataDxfId="160"/>
    <tableColumn id="5" xr3:uid="{C35BFC5A-366F-4C76-BA40-24C9D3C41D8E}" name="No. REQUISITO LEGAL U OTRO" dataDxfId="159"/>
    <tableColumn id="6" xr3:uid="{E4BB0B16-1E65-42A4-B24A-11FCEA2B754B}" name="FECHA DE EXPEDICIÓN_x000a_DD/MM/AA" dataDxfId="158"/>
    <tableColumn id="7" xr3:uid="{74ACB034-1F87-4E58-BDF8-5249A5AC4EA7}" name="TÍTULO DEL REQUISITO LEGAL U OTRO" dataDxfId="157"/>
    <tableColumn id="8" xr3:uid="{B0CC1861-085D-4560-A19A-95820AAFDE0D}" name="NOTAS DE VIGENCIA Y APLICABILIDAD" dataDxfId="156"/>
    <tableColumn id="9" xr3:uid="{FAF66DB7-0EB8-4300-93AA-4948F35407AF}" name="MECANISMOS DE CUMPLIMIENTO" dataDxfId="155"/>
  </tableColumns>
  <tableStyleInfo name="TableStyleLight16"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24B802D-7B7D-442B-8FE6-FE713D890B60}" name="Tabla410" displayName="Tabla410" ref="A4:I104" totalsRowShown="0" headerRowDxfId="154" dataDxfId="152" headerRowBorderDxfId="153" tableBorderDxfId="151">
  <autoFilter ref="A4:I104" xr:uid="{14DACEFE-F8ED-4ACD-952B-584776197552}"/>
  <sortState xmlns:xlrd2="http://schemas.microsoft.com/office/spreadsheetml/2017/richdata2" ref="A5:I104">
    <sortCondition descending="1" ref="F4:F104"/>
  </sortState>
  <tableColumns count="9">
    <tableColumn id="1" xr3:uid="{0F59AD0E-E0DE-4EF5-8DF9-D1BFA18AFC20}" name="TEMÁTICA" dataDxfId="150"/>
    <tableColumn id="2" xr3:uid="{46AB813E-2475-49E5-99FE-E6EC4BC7A82E}" name="NIVEL" dataDxfId="149"/>
    <tableColumn id="3" xr3:uid="{EBFE2E6A-37B3-424A-9729-DD14F4537FC4}" name="NOMBRE DE LA ENTIDAD _x000a_" dataDxfId="148"/>
    <tableColumn id="4" xr3:uid="{8E8C4123-EDD9-4138-9BFA-690797FAAE31}" name="CLASIFICACIÓN NORMATIVA _x000a_(TIPO DE REQUISITO LEGAL)" dataDxfId="147"/>
    <tableColumn id="5" xr3:uid="{6BD025D6-06B9-4151-99C6-EF39801D98E2}" name="No. REQUISITO LEGAL U OTRO" dataDxfId="146"/>
    <tableColumn id="6" xr3:uid="{1A360F34-E93A-4577-A9C2-0BB7148FAD69}" name="FECHA DE EXPEDICIÓN_x000a_DD/MM/AA" dataDxfId="145"/>
    <tableColumn id="7" xr3:uid="{7EB4429A-F95B-4514-9052-2ACA2E2B42E8}" name="TÍTULO DEL REQUISITO LEGAL U OTRO" dataDxfId="144"/>
    <tableColumn id="8" xr3:uid="{47CEAF25-27DB-488D-A1D0-15FCE37E33DE}" name="NOTAS DE VIGENCIA Y APLICABILIDAD" dataDxfId="143"/>
    <tableColumn id="9" xr3:uid="{32C32FFD-6056-42D6-94EA-72F14349CE33}" name="MECANISMOS DE CUMPLIMIENTO" dataDxfId="1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3E1BA9-45E4-4281-8566-5623E854B3C2}" name="Tabla20" displayName="Tabla20" ref="A4:I19" totalsRowShown="0" headerRowDxfId="141" headerRowBorderDxfId="140" tableBorderDxfId="139" headerRowCellStyle="Normal 2">
  <autoFilter ref="A4:I19" xr:uid="{D0E2B1D6-1E9C-4B1A-8A4D-C4966A791136}"/>
  <sortState xmlns:xlrd2="http://schemas.microsoft.com/office/spreadsheetml/2017/richdata2" ref="A5:I19">
    <sortCondition descending="1" ref="F4:F19"/>
  </sortState>
  <tableColumns count="9">
    <tableColumn id="1" xr3:uid="{7BE319C2-0280-4274-ACC6-A9BD81B71348}" name="TEMÁTICA" dataDxfId="138" dataCellStyle="Normal 2"/>
    <tableColumn id="2" xr3:uid="{8EB71178-FF61-42AE-A5E8-B706309880D0}" name="NIVEL" dataDxfId="137" dataCellStyle="Normal 2"/>
    <tableColumn id="3" xr3:uid="{D21BD550-8E66-40DC-9DFA-A1875497789B}" name="NOMBRE DE LA ENTIDAD _x000a_" dataDxfId="136" dataCellStyle="Normal 2"/>
    <tableColumn id="4" xr3:uid="{94C01927-9F8C-471F-80A5-D091B1AB67CE}" name="CLASIFICACIÓN NORMATIVA _x000a_(TIPO DE REQUISITO LEGAL)" dataDxfId="135" dataCellStyle="Normal 2"/>
    <tableColumn id="5" xr3:uid="{70B959D1-7C08-463A-9A34-AB10AC324EAD}" name="No. REQUISITO LEGAL U OTRO" dataDxfId="134" dataCellStyle="Normal 2"/>
    <tableColumn id="6" xr3:uid="{D917F052-7294-4790-8F8C-A5494FBF2D5C}" name="FECHA DE EXPEDICIÓN_x000a_DD/MM/AA" dataDxfId="133" dataCellStyle="Normal 2"/>
    <tableColumn id="7" xr3:uid="{443CC177-EA69-4F14-866A-8A0C23F29358}" name="TÍTULO DEL REQUISITO LEGAL U OTRO" dataDxfId="132" dataCellStyle="Normal 2"/>
    <tableColumn id="8" xr3:uid="{8DA31FAF-1C0E-47BF-8316-5B5BDE8BF8C7}" name="NOTAS DE VIGENCIA Y APLICABILIDAD" dataDxfId="131" dataCellStyle="Normal 2"/>
    <tableColumn id="9" xr3:uid="{2E151623-C210-49CA-BEFE-E0963AA2DADA}" name="MECANISMOS DE CUMPLIMIENTO" dataDxfId="130"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3EF75A-0DD2-4539-A987-62C85C29EEA6}" name="Tabla6" displayName="Tabla6" ref="A4:I35" totalsRowShown="0" headerRowDxfId="129" dataDxfId="127" headerRowBorderDxfId="128" tableBorderDxfId="126" totalsRowBorderDxfId="125" headerRowCellStyle="Normal 2">
  <autoFilter ref="A4:I35" xr:uid="{17CF4E3A-8FE7-40EF-A74D-5317AB8328AF}"/>
  <sortState xmlns:xlrd2="http://schemas.microsoft.com/office/spreadsheetml/2017/richdata2" ref="A5:I35">
    <sortCondition descending="1" ref="F4:F35"/>
  </sortState>
  <tableColumns count="9">
    <tableColumn id="1" xr3:uid="{95A73034-EA3B-4ACD-8EE0-273070321DAB}" name="TEMÁTICA" dataDxfId="124"/>
    <tableColumn id="2" xr3:uid="{913F1144-2D6C-4017-A0D0-9304AF3D62B9}" name="NIVEL" dataDxfId="123"/>
    <tableColumn id="3" xr3:uid="{55D36497-F5FE-4283-A329-7EAA1EFCC97D}" name="NOMBRE DE LA ENTIDAD _x000a_" dataDxfId="122"/>
    <tableColumn id="4" xr3:uid="{E0D79D78-52D0-4517-8390-DDA55D27C89F}" name="CLASIFICACIÓN NORMATIVA _x000a_(TIPO DE REQUISITO LEGAL)" dataDxfId="121"/>
    <tableColumn id="5" xr3:uid="{E1E0E86F-0E1E-439B-8EF3-62F8764C3FEB}" name="No. REQUISITO LEGAL U OTRO" dataDxfId="120" dataCellStyle="Hipervínculo 3"/>
    <tableColumn id="6" xr3:uid="{523E3384-604E-4894-9335-CB1DA3666DA7}" name="FECHA DE EXPEDICIÓN_x000a_DD/MM/AA" dataDxfId="119"/>
    <tableColumn id="7" xr3:uid="{CFD67AAF-5FD0-4A49-9F26-041F5AB1B5A7}" name="TÍTULO DEL REQUISITO LEGAL U OTRO" dataDxfId="118"/>
    <tableColumn id="8" xr3:uid="{28867CEC-AFFA-42C3-9425-0BDCD407C729}" name="NOTAS DE VIGENCIA Y APLICABILIDAD" dataDxfId="117"/>
    <tableColumn id="9" xr3:uid="{974CFDF3-9F86-4695-B449-42380F35B60F}" name="MECANISMOS DE CUMPLIMIENTO" dataDxfId="11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FC1FB2-8D83-4D34-A6BF-E47E8F801327}" name="Tabla212" displayName="Tabla212" ref="A4:I35" totalsRowShown="0" headerRowDxfId="1" dataDxfId="0" headerRowBorderDxfId="12" tableBorderDxfId="13" totalsRowBorderDxfId="11">
  <autoFilter ref="A4:I35" xr:uid="{031C7FF6-774C-4B00-A0CD-841DA80FCF33}"/>
  <sortState xmlns:xlrd2="http://schemas.microsoft.com/office/spreadsheetml/2017/richdata2" ref="A5:I35">
    <sortCondition descending="1" ref="F4:F35"/>
  </sortState>
  <tableColumns count="9">
    <tableColumn id="1" xr3:uid="{EE1AA94C-BD27-44DF-9006-246DDE57D696}" name="TEMÁTICA" dataDxfId="10"/>
    <tableColumn id="2" xr3:uid="{987B6932-7B45-4820-B871-0B4F8BC8E1D7}" name="NIVEL" dataDxfId="9"/>
    <tableColumn id="3" xr3:uid="{CB84F528-FD18-47E8-BC5F-5D626D540B78}" name="NOMBRE DE LA ENTIDAD _x000a_" dataDxfId="8"/>
    <tableColumn id="4" xr3:uid="{62A21E82-D579-481F-9D0B-924855C93EE5}" name="CLASIFICACIÓN NORMATIVA _x000a_(TIPO DE REQUISITO LEGAL)" dataDxfId="7"/>
    <tableColumn id="5" xr3:uid="{6064F7CD-89EF-4687-ADD0-9F824C02FF5E}" name="No. REQUISITO LEGAL U OTRO" dataDxfId="6"/>
    <tableColumn id="6" xr3:uid="{1B941187-930E-4BE9-B702-4A51BB6C7919}" name="FECHA DE EXPEDICIÓN_x000a_DD/MM/AA" dataDxfId="5"/>
    <tableColumn id="7" xr3:uid="{EC8F09A4-AABC-48C1-B840-EA60A3D2EF2C}" name="TÍTULO DEL REQUISITO LEGAL U OTRO" dataDxfId="4"/>
    <tableColumn id="8" xr3:uid="{98BF33B5-9A02-49EC-A169-A5695F87A00E}" name="NOTAS DE VIGENCIA Y APLICABILIDAD" dataDxfId="3"/>
    <tableColumn id="9" xr3:uid="{D8031366-3AAD-490A-B41B-C80CFABAD7B6}" name="MECANISMOS DE CUMPLIMIENTO" dataDxfId="2"/>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F437260-2E2F-4B22-AA25-0873C935C033}" name="Tabla517" displayName="Tabla517" ref="A4:I35" totalsRowShown="0" headerRowDxfId="115" dataDxfId="113" headerRowBorderDxfId="114" tableBorderDxfId="112">
  <autoFilter ref="A4:I35" xr:uid="{00000000-0009-0000-0100-000005000000}"/>
  <sortState xmlns:xlrd2="http://schemas.microsoft.com/office/spreadsheetml/2017/richdata2" ref="A5:I35">
    <sortCondition descending="1" ref="F4:F35"/>
  </sortState>
  <tableColumns count="9">
    <tableColumn id="1" xr3:uid="{BE616269-BC1A-4D58-A988-6AB20C9A0F88}" name="TEMÁTICA" dataDxfId="111"/>
    <tableColumn id="2" xr3:uid="{5212476E-39CA-4EF3-81BC-E21F5ED79EE3}" name="NIVEL" dataDxfId="110"/>
    <tableColumn id="3" xr3:uid="{5E5B55F5-14A4-4363-9C43-AC92A7E9EBBD}" name="NOMBRE DE LA ENTIDAD _x000a_" dataDxfId="109"/>
    <tableColumn id="4" xr3:uid="{4148DCCF-B09B-46E6-ACDB-F8CE6555E8B8}" name="CLASIFICACIÓN NORMATIVA _x000a_(TIPO DE REQUISITO LEGAL)" dataDxfId="108"/>
    <tableColumn id="5" xr3:uid="{181671E1-BDDB-4669-BEBA-B3FD582D3C9B}" name="No. REQUISITO LEGAL U OTRO" dataDxfId="107" dataCellStyle="Hipervínculo"/>
    <tableColumn id="6" xr3:uid="{ECC2E9FB-C57C-4B10-802C-4C41997BA943}" name="FECHA DE EXPEDICIÓN_x000a_DD/MM/AA" dataDxfId="106"/>
    <tableColumn id="7" xr3:uid="{EA40C892-5962-4F46-B580-5FFB8CB6EC50}" name="TÍTULO DEL REQUISITO LEGAL U OTRO" dataDxfId="105"/>
    <tableColumn id="8" xr3:uid="{7C530A9A-7698-412F-A0EA-79D9C54A363C}" name="NOTAS DE VIGENCIA Y APLICABILIDAD" dataDxfId="104"/>
    <tableColumn id="9" xr3:uid="{578D59A1-CBC2-47E2-B441-BA232B5267BD}" name="MECANISMOS DE CUMPLIMIENTO" dataDxfId="10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31D120-1309-4F78-AECB-1F1F25050BB8}" name="Tabla8" displayName="Tabla8" ref="A4:I37" totalsRowShown="0" headerRowDxfId="102" dataDxfId="101" tableBorderDxfId="100">
  <autoFilter ref="A4:I37" xr:uid="{474C83E9-1B44-4548-806F-88AC904F7C6B}"/>
  <sortState xmlns:xlrd2="http://schemas.microsoft.com/office/spreadsheetml/2017/richdata2" ref="A5:I37">
    <sortCondition descending="1" ref="F4:F37"/>
  </sortState>
  <tableColumns count="9">
    <tableColumn id="1" xr3:uid="{0B469507-B59A-467F-AE36-31A888FE4087}" name="TEMÁTICA" dataDxfId="99"/>
    <tableColumn id="2" xr3:uid="{217B011F-02B8-4881-AD0D-A54126879B02}" name="NIVEL" dataDxfId="98"/>
    <tableColumn id="3" xr3:uid="{EA128F08-38C3-4077-AB3C-3DBE77768358}" name="NOMBRE DE LA ENTIDAD _x000a_" dataDxfId="97"/>
    <tableColumn id="4" xr3:uid="{045D0955-B7CC-4EBE-8112-8325645E9D46}" name="CLASIFICACIÓN NORMATIVA _x000a_(TIPO DE REQUISITO LEGAL)" dataDxfId="96"/>
    <tableColumn id="5" xr3:uid="{F61C8695-A1A1-48BD-A67E-53CE5433FE1D}" name="No. REQUISITO LEGAL U OTRO" dataDxfId="95" dataCellStyle="Hipervínculo"/>
    <tableColumn id="6" xr3:uid="{559F8F08-C4D0-4431-99BC-769F7A2423B1}" name="FECHA DE EXPEDICIÓN_x000a_DD/MM/AA" dataDxfId="94"/>
    <tableColumn id="7" xr3:uid="{A6510642-88EE-4B29-AAA5-4FDDD703C3BA}" name="TÍTULO DEL REQUISITO LEGAL U OTRO" dataDxfId="93"/>
    <tableColumn id="8" xr3:uid="{9C375D89-12F9-4147-B5C7-7752CFD6B807}" name="NOTAS DE VIGENCIA Y APLICABILIDAD" dataDxfId="92"/>
    <tableColumn id="9" xr3:uid="{6A92E58B-75C7-47E6-8F72-C0543766D4FD}" name="MECANISMOS DE CUMPLIMIENTO"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B0DB39-9A14-4DB2-8540-83D987E4018F}" name="Tabla12" displayName="Tabla12" ref="A38:I61" totalsRowShown="0" headerRowDxfId="90" tableBorderDxfId="89">
  <tableColumns count="9">
    <tableColumn id="1" xr3:uid="{BBA1A1ED-5E1D-4BCE-A4DA-8564DEE4D668}" name="Columna1" dataDxfId="88" dataCellStyle="Normal 3"/>
    <tableColumn id="2" xr3:uid="{56B6F76B-FBBD-49E5-A9A3-6A8C3D07F961}" name="Columna2" dataDxfId="87" dataCellStyle="Normal 3"/>
    <tableColumn id="3" xr3:uid="{23073E43-375D-4425-989F-ADBE0325FA84}" name="Columna3" dataDxfId="86" dataCellStyle="Normal 3"/>
    <tableColumn id="4" xr3:uid="{11EFB197-9F76-436D-8C29-001D04821C1E}" name="Columna4" dataDxfId="85" dataCellStyle="Normal 3"/>
    <tableColumn id="5" xr3:uid="{C546FFEA-0FC4-46E9-9E3D-3E7A4EAB6359}" name="Columna5" dataDxfId="84" dataCellStyle="Hipervínculo 2"/>
    <tableColumn id="6" xr3:uid="{902BEA13-F389-42AB-8EE5-9E570FD7B36C}" name="Columna6" dataDxfId="83" dataCellStyle="Normal 3"/>
    <tableColumn id="7" xr3:uid="{9F720DDD-B514-406A-882B-28ED5CF6D387}" name="Columna7" dataDxfId="82" dataCellStyle="Normal 3"/>
    <tableColumn id="8" xr3:uid="{96EF773F-491D-437C-B09B-3B56D4D61985}" name="Columna8" dataDxfId="81" dataCellStyle="Normal 3"/>
    <tableColumn id="9" xr3:uid="{1AE4794C-4AB4-4AD1-993E-437173DDA055}" name="Columna9" dataDxfId="80" dataCellStyle="Normal 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4ED40B9-DE80-4DAF-90A7-B272F27D82A4}" name="Tabla11" displayName="Tabla11" ref="A4:I52" totalsRowShown="0" headerRowDxfId="79" dataDxfId="77" headerRowBorderDxfId="78" tableBorderDxfId="76" totalsRowBorderDxfId="75">
  <autoFilter ref="A4:I52" xr:uid="{6B7D36C4-41CF-48B4-ABD0-8D4D65A15610}"/>
  <sortState xmlns:xlrd2="http://schemas.microsoft.com/office/spreadsheetml/2017/richdata2" ref="A5:I52">
    <sortCondition descending="1" ref="F4:F52"/>
  </sortState>
  <tableColumns count="9">
    <tableColumn id="1" xr3:uid="{E2B9CE76-580D-4A71-8AA8-42F157300F8E}" name="TEMÁTICA" dataDxfId="74"/>
    <tableColumn id="2" xr3:uid="{9F725D23-5E33-48C6-8C24-326C48BC6F48}" name="NIVEL" dataDxfId="73"/>
    <tableColumn id="3" xr3:uid="{53E1E224-C820-4FB4-BF1E-0FD9C12F9A33}" name="NOMBRE DE LA ENTIDAD _x000a_" dataDxfId="72"/>
    <tableColumn id="4" xr3:uid="{9336E853-8507-4D72-998F-6C99D467D592}" name="CLASIFICACIÓN NORMATIVA _x000a_(TIPO DE REQUISITO LEGAL)" dataDxfId="71"/>
    <tableColumn id="5" xr3:uid="{B0801008-41DD-4975-8C3A-A87EA936AFBC}" name="No. REQUISITO LEGAL U OTRO" dataDxfId="70" dataCellStyle="Hipervínculo 3"/>
    <tableColumn id="6" xr3:uid="{AF058475-AD2C-46BE-8B33-9F80E4B3DDE5}" name="FECHA DE EXPEDICIÓN_x000a_DD/MM/AA" dataDxfId="69"/>
    <tableColumn id="7" xr3:uid="{A9FFE218-A628-4E9C-A37C-F284F744F995}" name="TÍTULO DEL REQUISITO LEGAL U OTRO" dataDxfId="68"/>
    <tableColumn id="8" xr3:uid="{72448B98-2E09-4A57-B68D-FA8639AA6884}" name="NOTAS DE VIGENCIA Y APLICABILIDAD" dataDxfId="67"/>
    <tableColumn id="9" xr3:uid="{2ED96D45-A8AB-4D3E-8512-5427CE39AB04}" name="MECANISMOS DE CUMPLIMIENTO" dataDxfId="6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6DEE167-FEEB-44C2-80E6-62297543DCAB}" name="Tabla9" displayName="Tabla9" ref="A4:I57" totalsRowShown="0" headerRowDxfId="65" dataDxfId="64" tableBorderDxfId="63" headerRowCellStyle="Normal 2">
  <autoFilter ref="A4:I57" xr:uid="{7F240C06-6695-4331-97A8-04F95CEEE2A8}"/>
  <sortState xmlns:xlrd2="http://schemas.microsoft.com/office/spreadsheetml/2017/richdata2" ref="A5:I57">
    <sortCondition descending="1" ref="F4:F57"/>
  </sortState>
  <tableColumns count="9">
    <tableColumn id="1" xr3:uid="{4D363BCC-B3C6-4385-9EE8-982DFAC79650}" name="TEMÁTICA" dataDxfId="62" dataCellStyle="Normal 2"/>
    <tableColumn id="2" xr3:uid="{B7B5ECF5-25B9-4042-910C-E23A33EE94A6}" name="NIVEL" dataDxfId="61" dataCellStyle="Normal 2"/>
    <tableColumn id="3" xr3:uid="{5EB4B417-A522-4EEE-B993-D9997DDD9ECB}" name="NOMBRE DE LA ENTIDAD _x000a_" dataDxfId="60" dataCellStyle="Normal 2"/>
    <tableColumn id="4" xr3:uid="{29012A04-13C0-408F-B21A-75873F7A2BFB}" name="LEY " dataDxfId="59" dataCellStyle="Normal 2"/>
    <tableColumn id="5" xr3:uid="{06BF449A-FF39-4EFC-B157-CD4C9FE2CE75}" name="No. REQUISITO LEGAL U OTRO" dataDxfId="58" dataCellStyle="Normal 2"/>
    <tableColumn id="6" xr3:uid="{C5FEB9EB-1C98-4351-8491-A27C10BDD2A0}" name="FECHA DE EXPEDICIÓN_x000a_DD/MM/AA" dataDxfId="57" dataCellStyle="Normal 2"/>
    <tableColumn id="7" xr3:uid="{E31D7170-3469-45C7-AB62-811E57EDAE9C}" name="TÍTULO DEL REQUISITO LEGAL U OTRO" dataDxfId="56" dataCellStyle="Normal 2"/>
    <tableColumn id="8" xr3:uid="{9FFB3E10-41A3-413A-9666-236D6169E2D4}" name="NOTAS DE VIGENCIA Y APLICABILIDAD" dataDxfId="55" dataCellStyle="Normal 2"/>
    <tableColumn id="9" xr3:uid="{80E3D154-AAF3-4BC8-8D50-F8C9939E90BE}" name="MECANISMOS DE CUMPLIMIENTO" dataDxfId="54" dataCellStyle="Normal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4791013-B827-4656-88DF-2DFBCAE27E79}" name="Tabla13" displayName="Tabla13" ref="A4:I29" totalsRowShown="0" headerRowDxfId="53" dataDxfId="51" headerRowBorderDxfId="52" tableBorderDxfId="50" headerRowCellStyle="Normal 3">
  <autoFilter ref="A4:I29" xr:uid="{68867534-473D-440C-B81E-56F161D40D72}"/>
  <sortState xmlns:xlrd2="http://schemas.microsoft.com/office/spreadsheetml/2017/richdata2" ref="A5:I29">
    <sortCondition descending="1" ref="F4:F29"/>
  </sortState>
  <tableColumns count="9">
    <tableColumn id="1" xr3:uid="{E7081BF1-EEEE-4478-B57E-0BA3DDA8E5CF}" name="TEMÁTICA" dataDxfId="49" dataCellStyle="Normal 4"/>
    <tableColumn id="2" xr3:uid="{74A18571-6C03-4B96-ACFF-13EC573B9D4B}" name="NIVEL" dataDxfId="48" dataCellStyle="Normal 4"/>
    <tableColumn id="3" xr3:uid="{C927130C-DEDB-49D4-A475-6F32F1F9E9C5}" name="NOMBRE DE LA ENTIDAD _x000a_" dataDxfId="47" dataCellStyle="Normal 4"/>
    <tableColumn id="4" xr3:uid="{4494F75D-91DC-43D7-8946-5E5A9B92742F}" name="CLASIFICACIÓN NORMATIVA _x000a_(TIPO DE REQUISITO LEGAL)" dataDxfId="46" dataCellStyle="Normal 4"/>
    <tableColumn id="5" xr3:uid="{B85A1262-3F9B-4DC8-AE8E-1DA67D16B71B}" name="No. REQUISITO LEGAL U OTRO" dataDxfId="45" dataCellStyle="Hipervínculo 4"/>
    <tableColumn id="6" xr3:uid="{4302A165-E825-4521-AE49-FF16D73AD08A}" name="FECHA DE EXPEDICIÓN_x000a_DD/MM/AA" dataDxfId="44" dataCellStyle="Normal 4"/>
    <tableColumn id="7" xr3:uid="{7FB431C1-12CB-4CBB-A022-F3B120EF2D70}" name="TÍTULO DEL REQUISITO LEGAL U OTRO" dataDxfId="43" dataCellStyle="Normal 4"/>
    <tableColumn id="8" xr3:uid="{2EAD090F-913F-4897-B404-91DEB910EE58}" name="NOTAS DE VIGENCIA Y APLICABILIDAD" dataDxfId="42" dataCellStyle="Normal 4"/>
    <tableColumn id="9" xr3:uid="{E1A8EDF8-7BB4-4606-92FF-7E2C2BCA4CEA}" name="MECANISMOS DE CUMPLIMIENTO" dataDxfId="41" dataCellStyle="Normal 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2CFEC8E-3FE3-4C3C-AF6D-087394E9A3EA}" name="Tabla1014" displayName="Tabla1014" ref="A4:I43" totalsRowShown="0" headerRowDxfId="40" dataDxfId="38" headerRowBorderDxfId="39" tableBorderDxfId="37">
  <autoFilter ref="A4:I43" xr:uid="{00000000-0009-0000-0100-00000A000000}"/>
  <sortState xmlns:xlrd2="http://schemas.microsoft.com/office/spreadsheetml/2017/richdata2" ref="A5:I43">
    <sortCondition descending="1" ref="F4:F43"/>
  </sortState>
  <tableColumns count="9">
    <tableColumn id="1" xr3:uid="{A746F694-3441-43AA-99A4-A085F3032F93}" name="TEMÁTICA" dataDxfId="36"/>
    <tableColumn id="2" xr3:uid="{DEE5C70F-E1D8-48A5-8388-786A2788875F}" name="NIVEL" dataDxfId="35"/>
    <tableColumn id="3" xr3:uid="{CBA4B138-CC4D-4534-9AE8-119E6B602B49}" name="NOMBRE DE LA ENTIDAD _x000a_" dataDxfId="34"/>
    <tableColumn id="4" xr3:uid="{24477B21-227B-4366-BA7F-B5300A7310AC}" name="CLASIFICACIÓN NORMATIVA _x000a_(TIPO DE REQUISITO LEGAL)" dataDxfId="33"/>
    <tableColumn id="5" xr3:uid="{635DC47E-44FD-46DD-A0A8-AC5F0CB3004F}" name="No. REQUISITO LEGAL U OTRO" dataDxfId="32" dataCellStyle="Hipervínculo 3"/>
    <tableColumn id="6" xr3:uid="{6A899CFE-BF28-43C8-8F91-5F9976A62EA0}" name="FECHA DE EXPEDICIÓN_x000a_DD/MM/AA" dataDxfId="31"/>
    <tableColumn id="7" xr3:uid="{D8188384-6398-4DBA-97E4-D01FC5B2C990}" name="TÍTULO DEL REQUISITO LEGAL U OTRO" dataDxfId="30"/>
    <tableColumn id="8" xr3:uid="{00B9D586-38E8-46CA-9133-87C9A4949FC5}" name="NOTAS DE VIGENCIA Y APLICABILIDAD" dataDxfId="29"/>
    <tableColumn id="9" xr3:uid="{C1F658BA-5DF7-4D03-BA0D-99D1F06E587D}" name="MECANISMOS DE CUMPLIMIENTO" dataDxfId="2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F55861-B188-4B1B-9627-17D67D185B06}" name="Tabla711" displayName="Tabla711" ref="A4:I75" totalsRowShown="0" headerRowDxfId="27" dataDxfId="25" headerRowBorderDxfId="26" tableBorderDxfId="24" totalsRowBorderDxfId="23">
  <autoFilter ref="A4:I75" xr:uid="{4572677B-0B82-4684-ADE1-ABDC99BA3748}"/>
  <sortState xmlns:xlrd2="http://schemas.microsoft.com/office/spreadsheetml/2017/richdata2" ref="A5:I75">
    <sortCondition descending="1" ref="F4:F75"/>
  </sortState>
  <tableColumns count="9">
    <tableColumn id="1" xr3:uid="{ED809377-6A5C-4C3F-857D-57A0A36B2543}" name="TEMÁTICA" dataDxfId="22"/>
    <tableColumn id="2" xr3:uid="{853D37AF-77D7-4061-BAB2-242731E8EB11}" name="NIVEL" dataDxfId="21"/>
    <tableColumn id="3" xr3:uid="{97398372-D5DD-4AED-B78C-7590C583A56B}" name="NOMBRE DE LA ENTIDAD _x000a_" dataDxfId="20"/>
    <tableColumn id="4" xr3:uid="{2FA91250-B37E-49C0-977F-260010318CDE}" name="CLASIFICACIÓN NORMATIVA _x000a_(TIPO DE REQUISITO LEGAL)" dataDxfId="19"/>
    <tableColumn id="5" xr3:uid="{F815C51A-0CC7-41F2-A611-0FBFF65432C2}" name="No. REQUISITO LEGAL U OTRO" dataDxfId="18" dataCellStyle="Hipervínculo"/>
    <tableColumn id="6" xr3:uid="{0D9E8EBE-BED8-47D3-9541-22185E21445E}" name="FECHA DE EXPEDICIÓN_x000a_DD/MM/AA" dataDxfId="17"/>
    <tableColumn id="7" xr3:uid="{B080074B-7731-434B-9340-7AF788DF952A}" name="TÍTULO DEL REQUISITO LEGAL U OTRO" dataDxfId="16"/>
    <tableColumn id="8" xr3:uid="{7C75899F-0E90-404B-92C4-3BA7AEA1B377}" name="NOTAS DE VIGENCIA Y APLICABILIDAD" dataDxfId="15"/>
    <tableColumn id="9" xr3:uid="{89F08933-23A6-4CD9-9CC6-43E37FA684C6}" name="MECANISMOS DE CUMPLIMIENTO" dataDxfId="14"/>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lcaldiabogota.gov.co/sisjur/normas/Norma1.jsp?i=48203&amp;dt=S" TargetMode="External"/><Relationship Id="rId18" Type="http://schemas.openxmlformats.org/officeDocument/2006/relationships/hyperlink" Target="http://www.secretariasenado.gov.co/senado/basedoc/ley_1755_2015.html" TargetMode="External"/><Relationship Id="rId26"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es.presidencia.gov.co/normativa/normativa/DECRETO%201499%20DEL%2011%20DE%20SEPTIEMBRE%20DE%202017.pdf" TargetMode="External"/><Relationship Id="rId34" Type="http://schemas.openxmlformats.org/officeDocument/2006/relationships/vmlDrawing" Target="../drawings/vmlDrawing1.vml"/><Relationship Id="rId7" Type="http://schemas.openxmlformats.org/officeDocument/2006/relationships/hyperlink" Target="https://www.alcaldiabogota.gov.co/sisjur/normas/Norma1.jsp?i=17004&amp;dt=S" TargetMode="External"/><Relationship Id="rId12" Type="http://schemas.openxmlformats.org/officeDocument/2006/relationships/hyperlink" Target="http://www.alcaldiabogota.gov.co/sisjur/normas/Norma1.jsp?i=45322" TargetMode="External"/><Relationship Id="rId17" Type="http://schemas.openxmlformats.org/officeDocument/2006/relationships/hyperlink" Target="https://www.alcaldiabogota.gov.co/sisjur/normas/Norma1.jsp?i=62515" TargetMode="External"/><Relationship Id="rId25" Type="http://schemas.openxmlformats.org/officeDocument/2006/relationships/hyperlink" Target="https://www.alcaldiabogota.gov.co/sisjur/normas/Norma1.jsp?i=87968&amp;dt=S" TargetMode="External"/><Relationship Id="rId33" Type="http://schemas.openxmlformats.org/officeDocument/2006/relationships/drawing" Target="../drawings/drawing1.xml"/><Relationship Id="rId2" Type="http://schemas.openxmlformats.org/officeDocument/2006/relationships/hyperlink" Target="https://www.alcaldiabogota.gov.co/sisjur/normas/Norma1.jsp?i=9027" TargetMode="External"/><Relationship Id="rId16" Type="http://schemas.openxmlformats.org/officeDocument/2006/relationships/hyperlink" Target="http://www.alcaldiabogota.gov.co/sisjur/normas/Norma1.jsp?i=59048" TargetMode="External"/><Relationship Id="rId20" Type="http://schemas.openxmlformats.org/officeDocument/2006/relationships/hyperlink" Target="http://www.bogotajuridica.gov.co/sisjur/normas/Norma1.jsp?i=67103" TargetMode="External"/><Relationship Id="rId29" Type="http://schemas.openxmlformats.org/officeDocument/2006/relationships/hyperlink" Target="mailto:http://es.presidencia.gov.co/normativa/normativa/Decreto-1081-2015.pdf" TargetMode="External"/><Relationship Id="rId1" Type="http://schemas.openxmlformats.org/officeDocument/2006/relationships/hyperlink" Target="http://www.bogotajuridica.gov.co/sisjur/normas/Norma1.jsp?i=4125" TargetMode="External"/><Relationship Id="rId6" Type="http://schemas.openxmlformats.org/officeDocument/2006/relationships/hyperlink" Target="http://www.secretariasenado.gov.co/senado/basedoc/ley_0850_2003.html" TargetMode="External"/><Relationship Id="rId11" Type="http://schemas.openxmlformats.org/officeDocument/2006/relationships/hyperlink" Target="https://www.funcionpublica.gov.co/eva/gestornormativo/norma.php?i=43292" TargetMode="External"/><Relationship Id="rId24" Type="http://schemas.openxmlformats.org/officeDocument/2006/relationships/hyperlink" Target="https://www.alcaldiabogota.gov.co/sisjur/normas/Norma1.jsp?i=82445" TargetMode="External"/><Relationship Id="rId32" Type="http://schemas.openxmlformats.org/officeDocument/2006/relationships/hyperlink" Target="mailto:https://www.alcaldiabogota.gov.co/sisjur/normas/Norma1.jsp?i=104005%238" TargetMode="External"/><Relationship Id="rId37" Type="http://schemas.openxmlformats.org/officeDocument/2006/relationships/comments" Target="../comments1.xml"/><Relationship Id="rId5" Type="http://schemas.openxmlformats.org/officeDocument/2006/relationships/hyperlink" Target="https://www.alcaldiabogota.gov.co/sisjur/normas/Norma1.jsp?i=4589" TargetMode="External"/><Relationship Id="rId15" Type="http://schemas.openxmlformats.org/officeDocument/2006/relationships/hyperlink" Target="http://www.alcaldiabogota.gov.co/sisjur/normas/Norma1.jsp?i=56882" TargetMode="External"/><Relationship Id="rId23" Type="http://schemas.openxmlformats.org/officeDocument/2006/relationships/hyperlink" Target="https://www.alcaldiabogota.gov.co/sisjur/normas/Norma1.jsp?i=78551" TargetMode="External"/><Relationship Id="rId28" Type="http://schemas.openxmlformats.org/officeDocument/2006/relationships/hyperlink" Target="mailto:http://www.secretariasenado.gov.co/senado/basedoc/ley_1453_2011.html" TargetMode="External"/><Relationship Id="rId36" Type="http://schemas.openxmlformats.org/officeDocument/2006/relationships/table" Target="../tables/table2.xml"/><Relationship Id="rId10" Type="http://schemas.openxmlformats.org/officeDocument/2006/relationships/hyperlink" Target="http://www.alcaldiabogota.gov.co/sisjur/normas/Norma1.jsp?i=41249" TargetMode="External"/><Relationship Id="rId19" Type="http://schemas.openxmlformats.org/officeDocument/2006/relationships/hyperlink" Target="http://www.alcaldiabogota.gov.co/sisjur/normas/Norma1.jsp?i=64787" TargetMode="External"/><Relationship Id="rId31" Type="http://schemas.openxmlformats.org/officeDocument/2006/relationships/hyperlink" Target="mailto:https://www.alcaldiabogota.gov.co/sisjur/normas/Norma1.jsp?i=100289" TargetMode="External"/><Relationship Id="rId4" Type="http://schemas.openxmlformats.org/officeDocument/2006/relationships/hyperlink" Target="https://www.alcaldiabogota.gov.co/sisjur/normas/Norma1.jsp?i=186&amp;dt=S" TargetMode="External"/><Relationship Id="rId9" Type="http://schemas.openxmlformats.org/officeDocument/2006/relationships/hyperlink" Target="http://www.alcaldiabogota.gov.co/sisjur/normas/Norma1.jsp?i=22307" TargetMode="External"/><Relationship Id="rId14" Type="http://schemas.openxmlformats.org/officeDocument/2006/relationships/hyperlink" Target="http://www.secretariasenado.gov.co/senado/basedoc/ley_1581_2012.html" TargetMode="External"/><Relationship Id="rId22" Type="http://schemas.openxmlformats.org/officeDocument/2006/relationships/hyperlink" Target="https://dapre.presidencia.gov.co/normativa/normativa/DECRETO%20612%20DEL%2004%20DE%20ABRIL%20DE%202018.pdf" TargetMode="External"/><Relationship Id="rId27" Type="http://schemas.openxmlformats.org/officeDocument/2006/relationships/hyperlink" Target="https://www.alcaldiabogota.gov.co/sisjur/normas/Norma1.jsp?i=95985" TargetMode="External"/><Relationship Id="rId30" Type="http://schemas.openxmlformats.org/officeDocument/2006/relationships/hyperlink" Target="mailto:https://www.funcionpublica.gov.co/eva/gestornormativo/norma.php?i=65335" TargetMode="External"/><Relationship Id="rId35" Type="http://schemas.openxmlformats.org/officeDocument/2006/relationships/table" Target="../tables/table1.xml"/><Relationship Id="rId8" Type="http://schemas.openxmlformats.org/officeDocument/2006/relationships/hyperlink" Target="http://www.alcaldiabogota.gov.co/sisjur/normas/Norma1.jsp?i=21565" TargetMode="External"/><Relationship Id="rId3" Type="http://schemas.openxmlformats.org/officeDocument/2006/relationships/hyperlink" Target="http://www.bogotajuridica.gov.co/sisjur/normas/Norma1.jsp?i=30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isjur.bogotajuridica.gov.co/sisjur/normas/Norma1.jsp?i=72456" TargetMode="External"/><Relationship Id="rId18" Type="http://schemas.openxmlformats.org/officeDocument/2006/relationships/hyperlink" Target="http://www.secretariasenado.gov.co/senado/basedoc/ley_1757_2015.html" TargetMode="External"/><Relationship Id="rId26" Type="http://schemas.openxmlformats.org/officeDocument/2006/relationships/hyperlink" Target="https://www.funcionpublica.gov.co/eva/gestornormativo/norma.php?i=83124" TargetMode="External"/><Relationship Id="rId39" Type="http://schemas.openxmlformats.org/officeDocument/2006/relationships/hyperlink" Target="http://www.secretariasenado.gov.co/senado/basedoc/ley_0152_1994.html" TargetMode="External"/><Relationship Id="rId21" Type="http://schemas.openxmlformats.org/officeDocument/2006/relationships/hyperlink" Target="https://www.alcaldiabogota.gov.co/sisjur/normas/Norma1.jsp?i=60556" TargetMode="External"/><Relationship Id="rId34" Type="http://schemas.openxmlformats.org/officeDocument/2006/relationships/hyperlink" Target="http://www.alcaldiabogota.gov.co/sisjur/normas/Norma1.jsp?i=1693" TargetMode="External"/><Relationship Id="rId42" Type="http://schemas.openxmlformats.org/officeDocument/2006/relationships/hyperlink" Target="https://www.alcaldiabogota.gov.co/sisjur/normas/Norma1.jsp?i=104005" TargetMode="External"/><Relationship Id="rId47" Type="http://schemas.openxmlformats.org/officeDocument/2006/relationships/printerSettings" Target="../printerSettings/printerSettings1.bin"/><Relationship Id="rId50" Type="http://schemas.openxmlformats.org/officeDocument/2006/relationships/table" Target="../tables/table3.xml"/><Relationship Id="rId7" Type="http://schemas.openxmlformats.org/officeDocument/2006/relationships/hyperlink" Target="https://www.fuga.gov.co/sites/default/files/resol-modificatoria-mipg-14jun2019_0.pdf" TargetMode="External"/><Relationship Id="rId2" Type="http://schemas.openxmlformats.org/officeDocument/2006/relationships/hyperlink" Target="https://www.alcaldiabogota.gov.co/sisjur/normas/Norma1.jsp?i=95985" TargetMode="External"/><Relationship Id="rId16" Type="http://schemas.openxmlformats.org/officeDocument/2006/relationships/hyperlink" Target="https://colaboracion.dnp.gov.co/CDT/Inversiones%20y%20finanzas%20pblicas/MGA_WEB/RESOLUCION%204788-2016.pdf" TargetMode="External"/><Relationship Id="rId29" Type="http://schemas.openxmlformats.org/officeDocument/2006/relationships/hyperlink" Target="http://www.alcaldiabogota.gov.co/sisjur/normas/Norma1.jsp?i=15036" TargetMode="External"/><Relationship Id="rId11" Type="http://schemas.openxmlformats.org/officeDocument/2006/relationships/hyperlink" Target="http://sisjur.bogotajuridica.gov.co/sisjur/normas/Norma1.jsp?i=80504" TargetMode="External"/><Relationship Id="rId24" Type="http://schemas.openxmlformats.org/officeDocument/2006/relationships/hyperlink" Target="http://sisjur.bogotajuridica.gov.co/sisjur/normas/Norma1.jsp?i=44692" TargetMode="External"/><Relationship Id="rId32" Type="http://schemas.openxmlformats.org/officeDocument/2006/relationships/hyperlink" Target="http://sisjur.bogotajuridica.gov.co/sisjur/normas/Norma1.jsp?i=701" TargetMode="External"/><Relationship Id="rId37" Type="http://schemas.openxmlformats.org/officeDocument/2006/relationships/hyperlink" Target="https://www.alcaldiabogota.gov.co/sisjur/normas/Norma1.jsp?i=524" TargetMode="External"/><Relationship Id="rId40" Type="http://schemas.openxmlformats.org/officeDocument/2006/relationships/hyperlink" Target="https://fuga.gov.co/sites/default/files/resolucion_063_de_2021_-_modificacion_resolucion219-2018.pdf" TargetMode="External"/><Relationship Id="rId45" Type="http://schemas.openxmlformats.org/officeDocument/2006/relationships/hyperlink" Target="https://www.alcaldiabogota.gov.co/sisjur/normas/Norma1.jsp?i=66271&amp;dt=S" TargetMode="External"/><Relationship Id="rId5" Type="http://schemas.openxmlformats.org/officeDocument/2006/relationships/hyperlink" Target="http://sisjur.bogotajuridica.gov.co/sisjur/normas/Norma1.jsp?i=88448" TargetMode="External"/><Relationship Id="rId15" Type="http://schemas.openxmlformats.org/officeDocument/2006/relationships/hyperlink" Target="http://sisjur.bogotajuridica.gov.co/sisjur/normas/Norma1.jsp?i=71261" TargetMode="External"/><Relationship Id="rId23" Type="http://schemas.openxmlformats.org/officeDocument/2006/relationships/hyperlink" Target="http://sisjur.bogotajuridica.gov.co/sisjur/normas/Norma1.jsp?i=39198" TargetMode="External"/><Relationship Id="rId28" Type="http://schemas.openxmlformats.org/officeDocument/2006/relationships/hyperlink" Target="https://www.alcaldiabogota.gov.co/sisjur/normas/Norma1.jsp?i=17464&amp;dt=S" TargetMode="External"/><Relationship Id="rId36" Type="http://schemas.openxmlformats.org/officeDocument/2006/relationships/hyperlink" Target="http://www.secretariasenado.gov.co/senado/basedoc/ley_0190_1995.html" TargetMode="External"/><Relationship Id="rId49" Type="http://schemas.openxmlformats.org/officeDocument/2006/relationships/vmlDrawing" Target="../drawings/vmlDrawing2.vml"/><Relationship Id="rId10" Type="http://schemas.openxmlformats.org/officeDocument/2006/relationships/hyperlink" Target="https://www.funcionpublica.gov.co/documents/418548/34150781/Manual+%25C3%259Anico+de+Rendici%25C3%25B3n+de+Cuentas+-+Versi%25C3%25B3n+2.+Cap%25C3%25ADtulo+I+-+Rama+Ejecutiva+-+Febrero+de+2019.pdf/185395d8-5d05-9e30-9c4a-928db485d9d7?t=1551481849981" TargetMode="External"/><Relationship Id="rId19" Type="http://schemas.openxmlformats.org/officeDocument/2006/relationships/hyperlink" Target="http://sisjur.bogotajuridica.gov.co/sisjur/normas/Norma1.jsp?i=61688" TargetMode="External"/><Relationship Id="rId31" Type="http://schemas.openxmlformats.org/officeDocument/2006/relationships/hyperlink" Target="http://www.alcaldiabogota.gov.co/sisjur/normas/Norma1.jsp?i=1744" TargetMode="External"/><Relationship Id="rId44" Type="http://schemas.openxmlformats.org/officeDocument/2006/relationships/hyperlink" Target="https://orfeo.fuga.gov.co/orfeopg/bodega/2021/230/20212300000345.pdf" TargetMode="External"/><Relationship Id="rId4" Type="http://schemas.openxmlformats.org/officeDocument/2006/relationships/hyperlink" Target="https://www.alcaldiabogota.gov.co/sisjur/normas/Norma1.jsp?i=88449" TargetMode="External"/><Relationship Id="rId9" Type="http://schemas.openxmlformats.org/officeDocument/2006/relationships/hyperlink" Target="http://sisjur.bogotajuridica.gov.co/sisjur/normas/Norma1.jsp?i=82936" TargetMode="External"/><Relationship Id="rId14" Type="http://schemas.openxmlformats.org/officeDocument/2006/relationships/hyperlink" Target="http://sisjur.bogotajuridica.gov.co/sisjur/normas/Norma1.jsp?i=76948" TargetMode="External"/><Relationship Id="rId22" Type="http://schemas.openxmlformats.org/officeDocument/2006/relationships/hyperlink" Target="http://www.secretariasenado.gov.co/senado/basedoc/ley_1712_2014.html" TargetMode="External"/><Relationship Id="rId27" Type="http://schemas.openxmlformats.org/officeDocument/2006/relationships/hyperlink" Target="http://sisjur.bogotajuridica.gov.co/sisjur/normas/Norma1.jsp?i=18560" TargetMode="External"/><Relationship Id="rId30" Type="http://schemas.openxmlformats.org/officeDocument/2006/relationships/hyperlink" Target="http://www.bogotajuridica.gov.co/sisjur/normas/Norma1.jsp?i=5124" TargetMode="External"/><Relationship Id="rId35" Type="http://schemas.openxmlformats.org/officeDocument/2006/relationships/hyperlink" Target="http://www.secretariasenado.gov.co/senado/basedoc/decreto_2150_1995.html" TargetMode="External"/><Relationship Id="rId43" Type="http://schemas.openxmlformats.org/officeDocument/2006/relationships/hyperlink" Target="https://www.alcaldiabogota.gov.co/sisjur/normas/Norma1.jsp?i=93649" TargetMode="External"/><Relationship Id="rId48" Type="http://schemas.openxmlformats.org/officeDocument/2006/relationships/drawing" Target="../drawings/drawing2.xml"/><Relationship Id="rId8" Type="http://schemas.openxmlformats.org/officeDocument/2006/relationships/hyperlink" Target="http://www.secretariasenado.gov.co/senado/basedoc/ley_1955_2019.html" TargetMode="External"/><Relationship Id="rId51" Type="http://schemas.openxmlformats.org/officeDocument/2006/relationships/comments" Target="../comments2.xml"/><Relationship Id="rId3" Type="http://schemas.openxmlformats.org/officeDocument/2006/relationships/hyperlink" Target="http://sisjur.bogotajuridica.gov.co/sisjur/normas/Norma1.jsp?i=88580" TargetMode="External"/><Relationship Id="rId12" Type="http://schemas.openxmlformats.org/officeDocument/2006/relationships/hyperlink" Target="https://dapre.presidencia.gov.co/normativa/normativa/DECRETO%20612%20DEL%2004%20DE%20ABRIL%20DE%202018.pdf" TargetMode="External"/><Relationship Id="rId17" Type="http://schemas.openxmlformats.org/officeDocument/2006/relationships/hyperlink" Target="https://www.alcaldiabogota.gov.co/sisjur/normas/Norma1.jsp?i=64787" TargetMode="External"/><Relationship Id="rId25" Type="http://schemas.openxmlformats.org/officeDocument/2006/relationships/hyperlink" Target="http://www.secretariasenado.gov.co/senado/basedoc/ley_1474_2011.html" TargetMode="External"/><Relationship Id="rId33" Type="http://schemas.openxmlformats.org/officeDocument/2006/relationships/hyperlink" Target="https://www.alcaldiabogota.gov.co/sisjur/normas/Norma1.jsp?i=984&amp;dt=S" TargetMode="External"/><Relationship Id="rId38" Type="http://schemas.openxmlformats.org/officeDocument/2006/relationships/hyperlink" Target="http://www.secretariasenado.gov.co/senado/basedoc/ley_0134_1994.html" TargetMode="External"/><Relationship Id="rId46" Type="http://schemas.openxmlformats.org/officeDocument/2006/relationships/hyperlink" Target="http://sisjur.bogotajuridica.gov.co/sisjur/normas/Norma1.jsp?i=15036" TargetMode="External"/><Relationship Id="rId20" Type="http://schemas.openxmlformats.org/officeDocument/2006/relationships/hyperlink" Target="http://es.presidencia.gov.co/normativa/normativa/Decreto-1081-2015.pdf" TargetMode="External"/><Relationship Id="rId41" Type="http://schemas.openxmlformats.org/officeDocument/2006/relationships/hyperlink" Target="https://www.alcaldiabogota.gov.co/sisjur/normas/Norma1.jsp?i=108445" TargetMode="External"/><Relationship Id="rId1" Type="http://schemas.openxmlformats.org/officeDocument/2006/relationships/hyperlink" Target="https://fuga.gov.co/sites/default/files/archivos/resolucion035de2021.pdf" TargetMode="External"/><Relationship Id="rId6" Type="http://schemas.openxmlformats.org/officeDocument/2006/relationships/hyperlink" Target="http://sisjur.bogotajuridica.gov.co/sisjur/normas/Norma1.jsp?i=81190"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secretariasenado.gov.co/senado/basedoc/ley_1221_2008.html" TargetMode="External"/><Relationship Id="rId21" Type="http://schemas.openxmlformats.org/officeDocument/2006/relationships/hyperlink" Target="https://www.funcionpublica.gov.co/eva/gestornormativo/norma.php?i=20854" TargetMode="External"/><Relationship Id="rId42" Type="http://schemas.openxmlformats.org/officeDocument/2006/relationships/hyperlink" Target="http://186.84.174.163/normasDoc/NTC_1461.pdf" TargetMode="External"/><Relationship Id="rId47" Type="http://schemas.openxmlformats.org/officeDocument/2006/relationships/hyperlink" Target="http://www.bogotajuridica.gov.co/sisjur/normas/Norma1.jsp?i=18843" TargetMode="External"/><Relationship Id="rId63" Type="http://schemas.openxmlformats.org/officeDocument/2006/relationships/hyperlink" Target="http://suin-juriscol.gov.co/viewDocument.asp?ruta=Decretos/1304060" TargetMode="External"/><Relationship Id="rId68" Type="http://schemas.openxmlformats.org/officeDocument/2006/relationships/hyperlink" Target="https://fuga.gov.co/sites/default/files/acuerdo_004_y_005_octubre_2017.pdf" TargetMode="External"/><Relationship Id="rId84" Type="http://schemas.openxmlformats.org/officeDocument/2006/relationships/hyperlink" Target="https://www.funcionpublica.gov.co/eva/gestornormativo/norma.php?i=62866" TargetMode="External"/><Relationship Id="rId89" Type="http://schemas.openxmlformats.org/officeDocument/2006/relationships/hyperlink" Target="http://leyes.senado.gov.co/proyectos/index.php/proyectos-ley/cuatrenio-2018-2022/2020-2021/article/229-por-medio-de-la-cual-se-crea-la-licencia-parental-compartida-la-licencia-parental-flexible-de-tiempo-parcial-y-el-fuero-de-proteccion-parental-se-modif" TargetMode="External"/><Relationship Id="rId16" Type="http://schemas.openxmlformats.org/officeDocument/2006/relationships/hyperlink" Target="https://fuga.gov.co/sites/default/files/resolucion_195_de_2017_manual_de_funciones.pdf" TargetMode="External"/><Relationship Id="rId11" Type="http://schemas.openxmlformats.org/officeDocument/2006/relationships/hyperlink" Target="https://www.funcionpublica.gov.co/eva/gestornormativo/norma.php?i=14861" TargetMode="External"/><Relationship Id="rId32" Type="http://schemas.openxmlformats.org/officeDocument/2006/relationships/hyperlink" Target="http://es.presidencia.gov.co/normativa/normativa/LEY%201811%20DEL%2021%20DE%20OCTUBRE%20DE%202016.pdf" TargetMode="External"/><Relationship Id="rId37" Type="http://schemas.openxmlformats.org/officeDocument/2006/relationships/hyperlink" Target="https://www.funcionpublica.gov.co/eva/gestornormativo/norma.php?i=81855" TargetMode="External"/><Relationship Id="rId53" Type="http://schemas.openxmlformats.org/officeDocument/2006/relationships/hyperlink" Target="http://sisjur.bogotajuridica.gov.co/sisjur/normas/Norma1.jsp?i=78309" TargetMode="External"/><Relationship Id="rId58" Type="http://schemas.openxmlformats.org/officeDocument/2006/relationships/hyperlink" Target="https://www.arlsura.com/files/res2851_15.pdf" TargetMode="External"/><Relationship Id="rId74" Type="http://schemas.openxmlformats.org/officeDocument/2006/relationships/hyperlink" Target="https://www.funcionpublica.gov.co/eva/gestornormativo/norma.php?i=58849" TargetMode="External"/><Relationship Id="rId79" Type="http://schemas.openxmlformats.org/officeDocument/2006/relationships/hyperlink" Target="https://www.alcaldiabogota.gov.co/sisjur/normas/Norma1.jsp?i=109186" TargetMode="External"/><Relationship Id="rId5" Type="http://schemas.openxmlformats.org/officeDocument/2006/relationships/hyperlink" Target="https://fuga.gov.co/sites/default/files/acuerdos/2014/ACUERDO%20002%20-%202014.pdf" TargetMode="External"/><Relationship Id="rId90" Type="http://schemas.openxmlformats.org/officeDocument/2006/relationships/hyperlink" Target="https://dapre.presidencia.gov.co/normativa/normativa/DECRETO%20616%20DEL%204%20DE%20JUNIO%20DE%202021.pdf" TargetMode="External"/><Relationship Id="rId95" Type="http://schemas.openxmlformats.org/officeDocument/2006/relationships/hyperlink" Target="https://www.funcionpublica.gov.co/eva/gestornormativo/norma.php?i=45453" TargetMode="External"/><Relationship Id="rId22" Type="http://schemas.openxmlformats.org/officeDocument/2006/relationships/hyperlink" Target="https://www.funcionpublica.gov.co/eva/gestornormativo/norma.php?i=81864" TargetMode="External"/><Relationship Id="rId27" Type="http://schemas.openxmlformats.org/officeDocument/2006/relationships/hyperlink" Target="http://suin.gov.co/viewDocument.asp?id=1546622" TargetMode="External"/><Relationship Id="rId43" Type="http://schemas.openxmlformats.org/officeDocument/2006/relationships/hyperlink" Target="http://copaso.upbbga.edu.co/legislacion/Res.1075-1992.pdf" TargetMode="External"/><Relationship Id="rId48" Type="http://schemas.openxmlformats.org/officeDocument/2006/relationships/hyperlink" Target="https://www.alcaldiabogota.gov.co/sisjur/normas/Norma1.jsp?i=53497&amp;dt=S" TargetMode="External"/><Relationship Id="rId64" Type="http://schemas.openxmlformats.org/officeDocument/2006/relationships/hyperlink" Target="http://legal.legis.com.co/document/Index?obra=legcol&amp;document=legcol_759920422b82f034e0430a010151f034" TargetMode="External"/><Relationship Id="rId69" Type="http://schemas.openxmlformats.org/officeDocument/2006/relationships/hyperlink" Target="https://www.alcaldiabogota.gov.co/sisjur/normas/Norma1.jsp?i=85976" TargetMode="External"/><Relationship Id="rId80" Type="http://schemas.openxmlformats.org/officeDocument/2006/relationships/hyperlink" Target="https://www.funcionpublica.gov.co/eva/gestornormativo/norma.php?i=154126" TargetMode="External"/><Relationship Id="rId85" Type="http://schemas.openxmlformats.org/officeDocument/2006/relationships/hyperlink" Target="https://www.funcionpublica.gov.co/eva/gestornormativo/norma.php?i=29325" TargetMode="External"/><Relationship Id="rId12" Type="http://schemas.openxmlformats.org/officeDocument/2006/relationships/hyperlink" Target="https://www.funcionpublica.gov.co/eva/gestornormativo/norma.php?i=1466" TargetMode="External"/><Relationship Id="rId17" Type="http://schemas.openxmlformats.org/officeDocument/2006/relationships/hyperlink" Target="https://www.funcionpublica.gov.co/eva/gestornormativo/norma.php?i=78833" TargetMode="External"/><Relationship Id="rId25" Type="http://schemas.openxmlformats.org/officeDocument/2006/relationships/hyperlink" Target="http://legal.legis.com.co/document/Index?obra=legcol&amp;document=legcol_0e297cc5296841c1ae57ac58555f94aa" TargetMode="External"/><Relationship Id="rId33" Type="http://schemas.openxmlformats.org/officeDocument/2006/relationships/hyperlink" Target="http://wp.presidencia.gov.co/sitios/normativa/leyes/Documents/Juridica/DECRETO%202539%20DE%202005.pdf" TargetMode="External"/><Relationship Id="rId38" Type="http://schemas.openxmlformats.org/officeDocument/2006/relationships/hyperlink" Target="http://sisjur.bogotajuridica.gov.co/sisjur/normas/Norma1.jsp?i=53565" TargetMode="External"/><Relationship Id="rId46" Type="http://schemas.openxmlformats.org/officeDocument/2006/relationships/hyperlink" Target="https://www.minsalud.gov.co/sites/rid/Lists/BibliotecaDigital/RIDE/DE/DIJ/Resoluci%C3%B3n_0156_de_2005.pdf" TargetMode="External"/><Relationship Id="rId59" Type="http://schemas.openxmlformats.org/officeDocument/2006/relationships/hyperlink" Target="http://sisjur.bogotajuridica.gov.co/sisjur/normas/Norma1.jsp?i=72623" TargetMode="External"/><Relationship Id="rId67" Type="http://schemas.openxmlformats.org/officeDocument/2006/relationships/hyperlink" Target="https://fuga.gov.co/sites/default/files/acuerdo_004_y_005_octubre_2017.pdf" TargetMode="External"/><Relationship Id="rId20" Type="http://schemas.openxmlformats.org/officeDocument/2006/relationships/hyperlink" Target="https://www.funcionpublica.gov.co/eva/gestornormativo/norma.php?i=1567" TargetMode="External"/><Relationship Id="rId41" Type="http://schemas.openxmlformats.org/officeDocument/2006/relationships/hyperlink" Target="https://www.alcaldiabogota.gov.co/sisjur/normas/Norma1.jsp?i=5412" TargetMode="External"/><Relationship Id="rId54" Type="http://schemas.openxmlformats.org/officeDocument/2006/relationships/hyperlink" Target="https://www.alcaldiabogota.gov.co/sisjur/normas/Norma1.jsp?i=47374" TargetMode="External"/><Relationship Id="rId62" Type="http://schemas.openxmlformats.org/officeDocument/2006/relationships/hyperlink" Target="http://sisjur.bogotajuridica.gov.co/sisjur/normas/Norma1.jsp?i=2629" TargetMode="External"/><Relationship Id="rId70" Type="http://schemas.openxmlformats.org/officeDocument/2006/relationships/hyperlink" Target="https://www.alcaldiabogota.gov.co/sisjur/normas/Norma1.jsp?i=57274&amp;dt=S" TargetMode="External"/><Relationship Id="rId75" Type="http://schemas.openxmlformats.org/officeDocument/2006/relationships/hyperlink" Target="https://www.funcionpublica.gov.co/eva/gestornormativo/norma.php?i=124100" TargetMode="External"/><Relationship Id="rId83" Type="http://schemas.openxmlformats.org/officeDocument/2006/relationships/hyperlink" Target="https://normativa.colpensiones.gov.co/colpens/docs/resolucion_mtra_5008_2017.htm" TargetMode="External"/><Relationship Id="rId88" Type="http://schemas.openxmlformats.org/officeDocument/2006/relationships/hyperlink" Target="http://www.secretariasenado.gov.co/senado/basedoc/ley_0361_1997.html" TargetMode="External"/><Relationship Id="rId91" Type="http://schemas.openxmlformats.org/officeDocument/2006/relationships/hyperlink" Target="https://www.funcionpublica.gov.co/eva/gestornormativo/norma.php?i=163987" TargetMode="External"/><Relationship Id="rId96" Type="http://schemas.openxmlformats.org/officeDocument/2006/relationships/hyperlink" Target="https://dapre.presidencia.gov.co/normativa/normativa/DECRETO%201252%20DEL%2012%20DE%20OCTUBRE%20DE%202021.pdf" TargetMode="External"/><Relationship Id="rId1" Type="http://schemas.openxmlformats.org/officeDocument/2006/relationships/hyperlink" Target="https://www.funcionpublica.gov.co/eva/gestornormativo/norma.php?i=80915" TargetMode="External"/><Relationship Id="rId6" Type="http://schemas.openxmlformats.org/officeDocument/2006/relationships/hyperlink" Target="https://www.funcionpublica.gov.co/eva/gestornormativo/norma.php?i=20739" TargetMode="External"/><Relationship Id="rId15" Type="http://schemas.openxmlformats.org/officeDocument/2006/relationships/hyperlink" Target="https://www.funcionpublica.gov.co/eva/gestornormativo/norma.php?i=72173" TargetMode="External"/><Relationship Id="rId23" Type="http://schemas.openxmlformats.org/officeDocument/2006/relationships/hyperlink" Target="https://www.funcionpublica.gov.co/eva/gestornormativo/norma.php?i=85742" TargetMode="External"/><Relationship Id="rId28" Type="http://schemas.openxmlformats.org/officeDocument/2006/relationships/hyperlink" Target="http://www.gobiernobogota.gov.co/sgdapp/sites/default/files/normograma/Decreto%20118%20de%202018%20CODIGO%20DE%20INTEGRIDAD.pdf" TargetMode="External"/><Relationship Id="rId36" Type="http://schemas.openxmlformats.org/officeDocument/2006/relationships/hyperlink" Target="http://legal.legis.com.co/document/Index?obra=legcol&amp;document=legcol_759920422f70f034e0430a010151f034" TargetMode="External"/><Relationship Id="rId49" Type="http://schemas.openxmlformats.org/officeDocument/2006/relationships/hyperlink" Target="http://www.bogotajuridica.gov.co/sisjur/normas/Norma1.jsp?i=25815" TargetMode="External"/><Relationship Id="rId57" Type="http://schemas.openxmlformats.org/officeDocument/2006/relationships/hyperlink" Target="http://sisjur.bogotajuridica.gov.co/sisjur/normas/Norma1.jsp?i=61117" TargetMode="External"/><Relationship Id="rId10" Type="http://schemas.openxmlformats.org/officeDocument/2006/relationships/hyperlink" Target="https://www.funcionpublica.gov.co/eva/gestornormativo/norma.php?i=5540" TargetMode="External"/><Relationship Id="rId31" Type="http://schemas.openxmlformats.org/officeDocument/2006/relationships/hyperlink" Target="https://www.minsalud.gov.co/sites/rid/Lists/BibliotecaDigital/RIDE/DE/DIJ/resolucion-385-de-2020.pdf" TargetMode="External"/><Relationship Id="rId44" Type="http://schemas.openxmlformats.org/officeDocument/2006/relationships/hyperlink" Target="https://www.minsalud.gov.co/sites/rid/Lists/BibliotecaDigital/RIDE/DE/DIJ/Resoluci%C3%B3n_1995_de_1999.pdf" TargetMode="External"/><Relationship Id="rId52" Type="http://schemas.openxmlformats.org/officeDocument/2006/relationships/hyperlink" Target="https://www.minsalud.gov.co/sites/rid/Lists/BibliotecaDigital/RIDE/DE/DIJ/Resoluci%C3%B3n%201918%20de%202009.pdf" TargetMode="External"/><Relationship Id="rId60" Type="http://schemas.openxmlformats.org/officeDocument/2006/relationships/hyperlink" Target="https://idrd.gov.co/sitio/idrd/sites/default/files/imagenes/gtc450.pdf" TargetMode="External"/><Relationship Id="rId65" Type="http://schemas.openxmlformats.org/officeDocument/2006/relationships/hyperlink" Target="https://www.funcionpublica.gov.co/eva/gestornormativo/norma.php?i=47141" TargetMode="External"/><Relationship Id="rId73" Type="http://schemas.openxmlformats.org/officeDocument/2006/relationships/hyperlink" Target="https://www.funcionpublica.gov.co/eva/gestornormativo/norma.php?i=90685" TargetMode="External"/><Relationship Id="rId78" Type="http://schemas.openxmlformats.org/officeDocument/2006/relationships/hyperlink" Target="https://www.funcionpublica.gov.co/eva/gestornormativo/norma.php?i=169587" TargetMode="External"/><Relationship Id="rId81" Type="http://schemas.openxmlformats.org/officeDocument/2006/relationships/hyperlink" Target="https://fuga.gov.co/sites/default/files/resolucion_modificacion_manual_de_funciones.pdf" TargetMode="External"/><Relationship Id="rId86" Type="http://schemas.openxmlformats.org/officeDocument/2006/relationships/hyperlink" Target="http://www.bogotajuridica.gov.co/sisjur/normas/Norma1.jsp?i=60645" TargetMode="External"/><Relationship Id="rId94" Type="http://schemas.openxmlformats.org/officeDocument/2006/relationships/hyperlink" Target="https://www.minsalud.gov.co/Normatividad_Nuevo/Resoluci%C3%B3n%20No.%201687%20de%202021.pdf" TargetMode="External"/><Relationship Id="rId99" Type="http://schemas.openxmlformats.org/officeDocument/2006/relationships/vmlDrawing" Target="../drawings/vmlDrawing3.vml"/><Relationship Id="rId101" Type="http://schemas.openxmlformats.org/officeDocument/2006/relationships/comments" Target="../comments3.xml"/><Relationship Id="rId4" Type="http://schemas.openxmlformats.org/officeDocument/2006/relationships/hyperlink" Target="https://www.funcionpublica.gov.co/eva/gestornormativo/norma.php?i=1198" TargetMode="External"/><Relationship Id="rId9" Type="http://schemas.openxmlformats.org/officeDocument/2006/relationships/hyperlink" Target="https://www.funcionpublica.gov.co/eva/gestornormativo/norma.php?i=5248" TargetMode="External"/><Relationship Id="rId13" Type="http://schemas.openxmlformats.org/officeDocument/2006/relationships/hyperlink" Target="https://www.funcionpublica.gov.co/eva/gestornormativo/norma.php?i=17004" TargetMode="External"/><Relationship Id="rId18" Type="http://schemas.openxmlformats.org/officeDocument/2006/relationships/hyperlink" Target="https://www.funcionpublica.gov.co/eva/gestornormativo/norma.php?i=55977" TargetMode="External"/><Relationship Id="rId39" Type="http://schemas.openxmlformats.org/officeDocument/2006/relationships/hyperlink" Target="http://www.bogotajuridica.gov.co/sisjur/normas/Norma1.jsp?i=1357" TargetMode="External"/><Relationship Id="rId34" Type="http://schemas.openxmlformats.org/officeDocument/2006/relationships/hyperlink" Target="https://docs.supersalud.gov.co/PortalWeb/Juridica/OtraNormativa/R1792_90.pdf" TargetMode="External"/><Relationship Id="rId50" Type="http://schemas.openxmlformats.org/officeDocument/2006/relationships/hyperlink" Target="https://www.minsalud.gov.co/sites/rid/Lists/BibliotecaDigital/RIDE/DE/DIJ/Resoluci%C3%B3n_1956_de_2008.pdf" TargetMode="External"/><Relationship Id="rId55" Type="http://schemas.openxmlformats.org/officeDocument/2006/relationships/hyperlink" Target="https://www.alcaldiabogota.gov.co/sisjur/normas/Norma1.jsp?i=48587" TargetMode="External"/><Relationship Id="rId76" Type="http://schemas.openxmlformats.org/officeDocument/2006/relationships/hyperlink" Target="https://www.funcionpublica.gov.co/eva/gestornormativo/norma.php?i=52627" TargetMode="External"/><Relationship Id="rId97" Type="http://schemas.openxmlformats.org/officeDocument/2006/relationships/printerSettings" Target="../printerSettings/printerSettings2.bin"/><Relationship Id="rId7" Type="http://schemas.openxmlformats.org/officeDocument/2006/relationships/hyperlink" Target="https://www.constitucioncolombia.com/titulo-2/capitulo-2/articulo-54" TargetMode="External"/><Relationship Id="rId71" Type="http://schemas.openxmlformats.org/officeDocument/2006/relationships/hyperlink" Target="http://www.bogotajuridica.gov.co/sisjur/normas/Norma1.jsp?i=32779" TargetMode="External"/><Relationship Id="rId92" Type="http://schemas.openxmlformats.org/officeDocument/2006/relationships/hyperlink" Target="https://www.serviciocivil.gov.co/portal/transparencia/marco-legal/lineamientos/circular-conjunta-010" TargetMode="External"/><Relationship Id="rId2" Type="http://schemas.openxmlformats.org/officeDocument/2006/relationships/hyperlink" Target="https://www.funcionpublica.gov.co/eva/gestornormativo/norma.php?i=95430" TargetMode="External"/><Relationship Id="rId29" Type="http://schemas.openxmlformats.org/officeDocument/2006/relationships/hyperlink" Target="https://www.funcionpublica.gov.co/eva/gestornormativo/norma.php?i=71324" TargetMode="External"/><Relationship Id="rId24" Type="http://schemas.openxmlformats.org/officeDocument/2006/relationships/hyperlink" Target="http://es.presidencia.gov.co/normativa/normativa/LEY%201780%20DEL%2002%20DE%20MAYO%20DE%202016.pdf" TargetMode="External"/><Relationship Id="rId40" Type="http://schemas.openxmlformats.org/officeDocument/2006/relationships/hyperlink" Target="http://www.bogotajuridica.gov.co/sisjur/normas/Norma1.jsp?i=5411" TargetMode="External"/><Relationship Id="rId45" Type="http://schemas.openxmlformats.org/officeDocument/2006/relationships/hyperlink" Target="https://www.minsalud.gov.co/Normatividad_Nuevo/RESOLUCI%C3%93N%201570%20DE%202005.pdf" TargetMode="External"/><Relationship Id="rId66" Type="http://schemas.openxmlformats.org/officeDocument/2006/relationships/hyperlink" Target="https://www.minsalud.gov.co/sites/rid/Lists/BibliotecaDigital/RIDE/DE/DIJ/Ley-1562-de-2012.pdf" TargetMode="External"/><Relationship Id="rId87" Type="http://schemas.openxmlformats.org/officeDocument/2006/relationships/hyperlink" Target="https://www.minsalud.gov.co/Normatividad_Nuevo/Resoluci%C3%B3n%20No.%20223%20%20de%202021.pdf" TargetMode="External"/><Relationship Id="rId61" Type="http://schemas.openxmlformats.org/officeDocument/2006/relationships/hyperlink" Target="https://www.funcionpublica.gov.co/eva/gestornormativo/norma.php?i=3360" TargetMode="External"/><Relationship Id="rId82" Type="http://schemas.openxmlformats.org/officeDocument/2006/relationships/hyperlink" Target="https://fuga.gov.co/sites/default/files/130-resolucion_modificacion_manual-jefecontrolinternofuga-ago-14-20_1.pdf" TargetMode="External"/><Relationship Id="rId19" Type="http://schemas.openxmlformats.org/officeDocument/2006/relationships/hyperlink" Target="https://www.funcionpublica.gov.co/eva/gestornormativo/norma.php?i=315" TargetMode="External"/><Relationship Id="rId14" Type="http://schemas.openxmlformats.org/officeDocument/2006/relationships/hyperlink" Target="https://www.funcionpublica.gov.co/eva/gestornormativo/norma.php?i=106394" TargetMode="External"/><Relationship Id="rId30" Type="http://schemas.openxmlformats.org/officeDocument/2006/relationships/hyperlink" Target="http://wsp.presidencia.gov.co/Normativa/Leyes/Documents/2013/LEY%201635%20DEL%2011%20DE%20JUNIO%20DE%202013.pdf" TargetMode="External"/><Relationship Id="rId35" Type="http://schemas.openxmlformats.org/officeDocument/2006/relationships/hyperlink" Target="https://www.funcionpublica.gov.co/eva/gestornormativo/norma.php?i=107134" TargetMode="External"/><Relationship Id="rId56" Type="http://schemas.openxmlformats.org/officeDocument/2006/relationships/hyperlink" Target="http://sisjur.bogotajuridica.gov.co/sisjur/normas/Norma1.jsp?i=58841" TargetMode="External"/><Relationship Id="rId77" Type="http://schemas.openxmlformats.org/officeDocument/2006/relationships/hyperlink" Target="https://www.funcionpublica.gov.co/eva/gestornormativo/norma.php?i=154127" TargetMode="External"/><Relationship Id="rId100" Type="http://schemas.openxmlformats.org/officeDocument/2006/relationships/table" Target="../tables/table4.xml"/><Relationship Id="rId8" Type="http://schemas.openxmlformats.org/officeDocument/2006/relationships/hyperlink" Target="https://www.funcionpublica.gov.co/eva/gestornormativo/norma.php?i=10478" TargetMode="External"/><Relationship Id="rId51" Type="http://schemas.openxmlformats.org/officeDocument/2006/relationships/hyperlink" Target="https://www.alcaldiabogota.gov.co/sisjur/normas/Norma1.jsp?i=31607" TargetMode="External"/><Relationship Id="rId72" Type="http://schemas.openxmlformats.org/officeDocument/2006/relationships/hyperlink" Target="https://www.alcaldiabogota.gov.co/sisjur/normas/Norma1.jsp?i=54732&amp;dt=S" TargetMode="External"/><Relationship Id="rId93" Type="http://schemas.openxmlformats.org/officeDocument/2006/relationships/hyperlink" Target="https://www.alcaldiabogota.gov.co/sisjur/normas/Norma1.jsp?i=118377" TargetMode="External"/><Relationship Id="rId98" Type="http://schemas.openxmlformats.org/officeDocument/2006/relationships/drawing" Target="../drawings/drawing3.xml"/><Relationship Id="rId3" Type="http://schemas.openxmlformats.org/officeDocument/2006/relationships/hyperlink" Target="https://www.funcionpublica.gov.co/eva/gestornormativo/norma.php?i=31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secretariasenado.gov.co/senado/basedoc/ley_1581_2012.html" TargetMode="External"/><Relationship Id="rId13" Type="http://schemas.openxmlformats.org/officeDocument/2006/relationships/hyperlink" Target="about:blank" TargetMode="External"/><Relationship Id="rId18" Type="http://schemas.openxmlformats.org/officeDocument/2006/relationships/vmlDrawing" Target="../drawings/vmlDrawing4.vml"/><Relationship Id="rId3" Type="http://schemas.openxmlformats.org/officeDocument/2006/relationships/hyperlink" Target="http://www.alcaldiabogota.gov.co/sisjur/normas/Norma1.jsp?i=29233" TargetMode="External"/><Relationship Id="rId7" Type="http://schemas.openxmlformats.org/officeDocument/2006/relationships/hyperlink" Target="http://www.alcaldiabogota.gov.co/sisjur/normas/Norma1.jsp?i=43292" TargetMode="External"/><Relationship Id="rId12" Type="http://schemas.openxmlformats.org/officeDocument/2006/relationships/hyperlink" Target="https://www.alcaldiabogota.gov.co/sisjur/normas/Norma1.jsp?i=61079" TargetMode="External"/><Relationship Id="rId17" Type="http://schemas.openxmlformats.org/officeDocument/2006/relationships/drawing" Target="../drawings/drawing4.xml"/><Relationship Id="rId2" Type="http://schemas.openxmlformats.org/officeDocument/2006/relationships/hyperlink" Target="https://www.alcaldiabogota.gov.co/sisjur/normas/Norma1.jsp?i=28134" TargetMode="External"/><Relationship Id="rId16" Type="http://schemas.openxmlformats.org/officeDocument/2006/relationships/hyperlink" Target="https://gobiernodigital.mintic.gov.co/692/articles-160770_resolucion_1519_2020.pdf" TargetMode="External"/><Relationship Id="rId20" Type="http://schemas.openxmlformats.org/officeDocument/2006/relationships/comments" Target="../comments4.xml"/><Relationship Id="rId1" Type="http://schemas.openxmlformats.org/officeDocument/2006/relationships/hyperlink" Target="http://www.alcaldiabogota.gov.co/sisjur/normas/Norma1.jsp?i=4276" TargetMode="External"/><Relationship Id="rId6" Type="http://schemas.openxmlformats.org/officeDocument/2006/relationships/hyperlink" Target="http://www.alcaldiabogota.gov.co/sisjur/normas/Norma1.jsp?i=40685" TargetMode="External"/><Relationship Id="rId11" Type="http://schemas.openxmlformats.org/officeDocument/2006/relationships/hyperlink" Target="http://wsp.presidencia.gov.co/secretaria-transparencia/Prensa/2015/Documents/decreto_presidencial_103_del_20_de_enero_2015.pdf" TargetMode="External"/><Relationship Id="rId5" Type="http://schemas.openxmlformats.org/officeDocument/2006/relationships/hyperlink" Target="http://www.alcaldiabogota.gov.co/sisjur/normas/Norma1.jsp?i=29348" TargetMode="External"/><Relationship Id="rId15" Type="http://schemas.openxmlformats.org/officeDocument/2006/relationships/hyperlink" Target="https://secretariageneral.gov.co/sites/default/files/marco-legal/resolucion003de2017_0.pdf" TargetMode="External"/><Relationship Id="rId10" Type="http://schemas.openxmlformats.org/officeDocument/2006/relationships/hyperlink" Target="http://www.alcaldiabogota.gov.co/sisjur/normas/Norma1.jsp?i=60596" TargetMode="External"/><Relationship Id="rId19" Type="http://schemas.openxmlformats.org/officeDocument/2006/relationships/table" Target="../tables/table5.xml"/><Relationship Id="rId4" Type="http://schemas.openxmlformats.org/officeDocument/2006/relationships/hyperlink" Target="about:blank" TargetMode="External"/><Relationship Id="rId9" Type="http://schemas.openxmlformats.org/officeDocument/2006/relationships/hyperlink" Target="http://www.secretariasenado.gov.co/senado/basedoc/ley_1712_2014.html" TargetMode="External"/><Relationship Id="rId14" Type="http://schemas.openxmlformats.org/officeDocument/2006/relationships/hyperlink" Target="about:blank"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isjur.bogotajuridica.gov.co/sisjur/normas/Norma1.jsp?i=50959" TargetMode="External"/><Relationship Id="rId18" Type="http://schemas.openxmlformats.org/officeDocument/2006/relationships/hyperlink" Target="http://sisjur.bogotajuridica.gov.co/sisjur/normas/Norma1.jsp?i=44692" TargetMode="External"/><Relationship Id="rId26" Type="http://schemas.openxmlformats.org/officeDocument/2006/relationships/hyperlink" Target="http://sisjur.bogotajuridica.gov.co/sisjur/normas/Norma1.jsp?i=88588" TargetMode="External"/><Relationship Id="rId3" Type="http://schemas.openxmlformats.org/officeDocument/2006/relationships/hyperlink" Target="http://sisjur.bogotajuridica.gov.co/sisjur/normas/Norma1.jsp?i=62152" TargetMode="External"/><Relationship Id="rId21" Type="http://schemas.openxmlformats.org/officeDocument/2006/relationships/hyperlink" Target="http://sisjur.bogotajuridica.gov.co/sisjur/normas/Norma1.jsp?i=27092" TargetMode="External"/><Relationship Id="rId34" Type="http://schemas.openxmlformats.org/officeDocument/2006/relationships/table" Target="../tables/table6.xml"/><Relationship Id="rId7" Type="http://schemas.openxmlformats.org/officeDocument/2006/relationships/hyperlink" Target="http://sisjur.bogotajuridica.gov.co/sisjur/normas/Norma1.jsp?i=43292" TargetMode="External"/><Relationship Id="rId12" Type="http://schemas.openxmlformats.org/officeDocument/2006/relationships/hyperlink" Target="http://sisjur.bogotajuridica.gov.co/sisjur/normas/Norma1.jsp?i=45322" TargetMode="External"/><Relationship Id="rId17" Type="http://schemas.openxmlformats.org/officeDocument/2006/relationships/hyperlink" Target="http://sisjur.bogotajuridica.gov.co/sisjur/normas/Norma1.jsp?i=57396" TargetMode="External"/><Relationship Id="rId25" Type="http://schemas.openxmlformats.org/officeDocument/2006/relationships/hyperlink" Target="http://sisjur.bogotajuridica.gov.co/sisjur/normas/Norma1.jsp?i=4125" TargetMode="External"/><Relationship Id="rId33" Type="http://schemas.openxmlformats.org/officeDocument/2006/relationships/vmlDrawing" Target="../drawings/vmlDrawing5.vml"/><Relationship Id="rId2" Type="http://schemas.openxmlformats.org/officeDocument/2006/relationships/hyperlink" Target="http://sisjur.bogotajuridica.gov.co/sisjur/normas/Norma1.jsp?i=49981" TargetMode="External"/><Relationship Id="rId16" Type="http://schemas.openxmlformats.org/officeDocument/2006/relationships/hyperlink" Target="http://sisjur.bogotajuridica.gov.co/sisjur/normas/Norma1.jsp?i=63143" TargetMode="External"/><Relationship Id="rId20" Type="http://schemas.openxmlformats.org/officeDocument/2006/relationships/hyperlink" Target="http://sisjur.bogotajuridica.gov.co/sisjur/normas/Norma1.jsp?i=39454" TargetMode="External"/><Relationship Id="rId29" Type="http://schemas.openxmlformats.org/officeDocument/2006/relationships/hyperlink" Target="https://secretariageneral.gov.co/transparencia/normatividad/lineamientos/directiva-conjunta-001-2021" TargetMode="External"/><Relationship Id="rId1" Type="http://schemas.openxmlformats.org/officeDocument/2006/relationships/hyperlink" Target="http://sisjur.bogotajuridica.gov.co/sisjur/normas/Norma1.jsp?i=62230" TargetMode="External"/><Relationship Id="rId6" Type="http://schemas.openxmlformats.org/officeDocument/2006/relationships/hyperlink" Target="http://sisjur.bogotajuridica.gov.co/sisjur/normas/Norma1.jsp?i=41249" TargetMode="External"/><Relationship Id="rId11" Type="http://schemas.openxmlformats.org/officeDocument/2006/relationships/hyperlink" Target="http://sisjur.bogotajuridica.gov.co/sisjur/normas/Norma1.jsp?i=60596" TargetMode="External"/><Relationship Id="rId24" Type="http://schemas.openxmlformats.org/officeDocument/2006/relationships/hyperlink" Target="http://sisjur.bogotajuridica.gov.co/sisjur/normas/Norma1.jsp?i=70051" TargetMode="External"/><Relationship Id="rId32" Type="http://schemas.openxmlformats.org/officeDocument/2006/relationships/drawing" Target="../drawings/drawing5.xml"/><Relationship Id="rId5" Type="http://schemas.openxmlformats.org/officeDocument/2006/relationships/hyperlink" Target="http://sisjur.bogotajuridica.gov.co/sisjur/normas/Norma1.jsp?i=52081" TargetMode="External"/><Relationship Id="rId15" Type="http://schemas.openxmlformats.org/officeDocument/2006/relationships/hyperlink" Target="http://sisjur.bogotajuridica.gov.co/sisjur/normas/Norma1.jsp?i=50845" TargetMode="External"/><Relationship Id="rId23" Type="http://schemas.openxmlformats.org/officeDocument/2006/relationships/hyperlink" Target="http://sisjur.bogotajuridica.gov.co/sisjur/normas/Norma1.jsp?i=45545" TargetMode="External"/><Relationship Id="rId28" Type="http://schemas.openxmlformats.org/officeDocument/2006/relationships/hyperlink" Target="http://sisjur.bogotajuridica.gov.co/sisjur/normas/Norma1.jsp?i=53646" TargetMode="External"/><Relationship Id="rId10" Type="http://schemas.openxmlformats.org/officeDocument/2006/relationships/hyperlink" Target="http://sisjur.bogotajuridica.gov.co/sisjur/normas/Norma1.jsp?i=78955" TargetMode="External"/><Relationship Id="rId19" Type="http://schemas.openxmlformats.org/officeDocument/2006/relationships/hyperlink" Target="http://sisjur.bogotajuridica.gov.co/sisjur/normas/Norma1.jsp?i=40685" TargetMode="External"/><Relationship Id="rId31" Type="http://schemas.openxmlformats.org/officeDocument/2006/relationships/printerSettings" Target="../printerSettings/printerSettings3.bin"/><Relationship Id="rId4" Type="http://schemas.openxmlformats.org/officeDocument/2006/relationships/hyperlink" Target="http://sisjur.bogotajuridica.gov.co/sisjur/normas/Norma1.jsp?i=56882" TargetMode="External"/><Relationship Id="rId9" Type="http://schemas.openxmlformats.org/officeDocument/2006/relationships/hyperlink" Target="http://sisjur.bogotajuridica.gov.co/sisjur/normas/Norma1.jsp?i=10570" TargetMode="External"/><Relationship Id="rId14" Type="http://schemas.openxmlformats.org/officeDocument/2006/relationships/hyperlink" Target="http://sisjur.bogotajuridica.gov.co/sisjur/normas/Norma1.jsp?i=36842" TargetMode="External"/><Relationship Id="rId22" Type="http://schemas.openxmlformats.org/officeDocument/2006/relationships/hyperlink" Target="https://www.mintic.gov.co/portal/604/articles-3507_documento.pdf" TargetMode="External"/><Relationship Id="rId27" Type="http://schemas.openxmlformats.org/officeDocument/2006/relationships/hyperlink" Target="http://sisjur.bogotajuridica.gov.co/sisjur/normas/Norma1.jsp?i=67659" TargetMode="External"/><Relationship Id="rId30" Type="http://schemas.openxmlformats.org/officeDocument/2006/relationships/hyperlink" Target="https://www.alcaldiabogota.gov.co/sisjur/normas/Norma1.jsp?i=63146" TargetMode="External"/><Relationship Id="rId35" Type="http://schemas.openxmlformats.org/officeDocument/2006/relationships/comments" Target="../comments5.xml"/><Relationship Id="rId8" Type="http://schemas.openxmlformats.org/officeDocument/2006/relationships/hyperlink" Target="http://sisjur.bogotajuridica.gov.co/sisjur/normas/Norma1.jsp?i=1700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secretariageneral.gov.co/mipg/mipg-generalidades/decreto-807-2019-medio-del-cual-se-reglamenta-sistema-gestion-edistrito-capital-y-se-dictan-otras-disposiciones" TargetMode="External"/><Relationship Id="rId18" Type="http://schemas.openxmlformats.org/officeDocument/2006/relationships/hyperlink" Target="https://sitios.ces.edu.co/Documentos/NTC-ISO31000_Gestion_del_riesgo.pdf" TargetMode="External"/><Relationship Id="rId26" Type="http://schemas.openxmlformats.org/officeDocument/2006/relationships/hyperlink" Target="https://www.alcaldiabogota.gov.co/sisjur/adminverblobawa?tabla=T_NORMA_ARCHIVO&amp;p_NORMFIL_ID=23515&amp;f_NORMFIL_FILE=X&amp;inputfileext=NORMFIL_FILENAME" TargetMode="External"/><Relationship Id="rId3" Type="http://schemas.openxmlformats.org/officeDocument/2006/relationships/hyperlink" Target="https://webcache.googleusercontent.com/search?q=cache:bh_tIn6QSu0J:https://www.funcionpublica.gov.co/documents/418548/34150781/Gu%25C3%25ADa%2Bpara%2Bla%2Bconstrucci%25C3%25B3n%2By%2Ban%25C3%25A1lisis%2Bde%2BIndicadores%2Bde%2BGesti%25C3%25B3n%2B-%2BVersi%25C3%25B3n%2B4%2B-%2BMayo%2B2018.pdf/0e0d10e4-0ec0-6781-21e9-f2bedfd0e18a%3Ft%3D1533038939417%26download%3Dtrue+&amp;cd=1&amp;hl=es&amp;ct=clnk&amp;gl=co" TargetMode="External"/><Relationship Id="rId21" Type="http://schemas.openxmlformats.org/officeDocument/2006/relationships/hyperlink" Target="https://www.alcaldiabogota.gov.co/sisjur/normas/Norma1.jsp?i=40685&amp;dt=S" TargetMode="External"/><Relationship Id="rId34" Type="http://schemas.openxmlformats.org/officeDocument/2006/relationships/table" Target="../tables/table7.xml"/><Relationship Id="rId7" Type="http://schemas.openxmlformats.org/officeDocument/2006/relationships/hyperlink" Target="https://secretariageneral.gov.co/transparencia/normatividad/normatividad/decreto-distrital-189-2020" TargetMode="External"/><Relationship Id="rId12" Type="http://schemas.openxmlformats.org/officeDocument/2006/relationships/hyperlink" Target="http://wsp.presidencia.gov.co/Normativa/Decretos/2012/Documents/Enero/10/Dec1910012012.pdf" TargetMode="External"/><Relationship Id="rId17" Type="http://schemas.openxmlformats.org/officeDocument/2006/relationships/hyperlink" Target="https://www.nueva-iso-9001-2015.com/" TargetMode="External"/><Relationship Id="rId25" Type="http://schemas.openxmlformats.org/officeDocument/2006/relationships/hyperlink" Target="https://orfeo.fuga.gov.co/orfeopg/bodega/2019/230/20192300001125.pdf" TargetMode="External"/><Relationship Id="rId33" Type="http://schemas.openxmlformats.org/officeDocument/2006/relationships/drawing" Target="../drawings/drawing6.xml"/><Relationship Id="rId2" Type="http://schemas.openxmlformats.org/officeDocument/2006/relationships/hyperlink" Target="about:blank" TargetMode="External"/><Relationship Id="rId16" Type="http://schemas.openxmlformats.org/officeDocument/2006/relationships/hyperlink" Target="https://www.alcaldiabogota.gov.co/sisjur/normas/Norma1.jsp?i=71261" TargetMode="External"/><Relationship Id="rId20" Type="http://schemas.openxmlformats.org/officeDocument/2006/relationships/hyperlink" Target="http://www.alcaldiabogota.gov.co/sisjur/normas/Norma1.jsp?i=43292" TargetMode="External"/><Relationship Id="rId29" Type="http://schemas.openxmlformats.org/officeDocument/2006/relationships/hyperlink" Target="https://secretariageneral.gov.co/transparencia/informacion-interes/publicacion/mipg-distrital/circular-012-2018-directrices-mipg" TargetMode="External"/><Relationship Id="rId1"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6" Type="http://schemas.openxmlformats.org/officeDocument/2006/relationships/hyperlink" Target="https://www.alcaldiabogota.gov.co/sisjur/normas/Norma1.jsp?i=63146" TargetMode="External"/><Relationship Id="rId11" Type="http://schemas.openxmlformats.org/officeDocument/2006/relationships/hyperlink" Target="ttps://dapre.presidencia.gov.co/normativa/normativa/DECRETO%202106%20DEL%2022%20DE%20NOVIEMBRE%20DE%202019.pdf" TargetMode="External"/><Relationship Id="rId24" Type="http://schemas.openxmlformats.org/officeDocument/2006/relationships/hyperlink" Target="https://www.funcionpublica.gov.co/documents/28587410/38139874/2021-03-23_Manual_operativo_mipg_4V_consolidado.pdf/2c42c0a2-d097-b9e3-1c96-5482a90302ad?t=1619467195249" TargetMode="External"/><Relationship Id="rId32" Type="http://schemas.openxmlformats.org/officeDocument/2006/relationships/printerSettings" Target="../printerSettings/printerSettings4.bin"/><Relationship Id="rId5" Type="http://schemas.openxmlformats.org/officeDocument/2006/relationships/hyperlink" Target="https://www.alcaldiabogota.gov.co/sisjur/normas/Norma1.jsp?i=108172" TargetMode="External"/><Relationship Id="rId15" Type="http://schemas.openxmlformats.org/officeDocument/2006/relationships/hyperlink" Target="https://www.alcaldiabogota.gov.co/sisjur/normas/Norma1.jsp?i=80445" TargetMode="External"/><Relationship Id="rId23" Type="http://schemas.openxmlformats.org/officeDocument/2006/relationships/hyperlink" Target="http://www.alcaldiabogota.gov.co/sisjur/normas/Norma1.jsp?i=5340" TargetMode="External"/><Relationship Id="rId28" Type="http://schemas.openxmlformats.org/officeDocument/2006/relationships/hyperlink" Target="https://www.funcionpublica.gov.co/eva/gestornormativo/norma.php?i=89259" TargetMode="External"/><Relationship Id="rId10" Type="http://schemas.openxmlformats.org/officeDocument/2006/relationships/hyperlink" Target="https://www.funcionpublica.gov.co/documents/28587410/34298398/2020-12-16_Guia_administracion_riesgos_dise%C3%B1o_controles_final.pdf/fa179c5e-45bb-dffd-027c-043d4733c834?t=1609857497641" TargetMode="External"/><Relationship Id="rId19" Type="http://schemas.openxmlformats.org/officeDocument/2006/relationships/hyperlink" Target="http://www.alcaldiabogota.gov.co/sisjur/normas/Norma1.jsp?i=62518" TargetMode="External"/><Relationship Id="rId31" Type="http://schemas.openxmlformats.org/officeDocument/2006/relationships/hyperlink" Target="https://www.funcionpublica.gov.co/eva/gestornormativo/norma.php?i=300" TargetMode="External"/><Relationship Id="rId4" Type="http://schemas.openxmlformats.org/officeDocument/2006/relationships/hyperlink" Target="https://www.fuga.gov.co/sites/default/files/archivos/resolucion035de2021.pdf" TargetMode="External"/><Relationship Id="rId9" Type="http://schemas.openxmlformats.org/officeDocument/2006/relationships/hyperlink" Target="https://www.funcionpublica.gov.co/documents/36031014/36151539/Guia-identificacion-declaracion-conflicto-intereses-sector-publico-colombiano.pdf/81207879-d5de-bec7-6a7e-8ac1882448c2?t=1572381672818" TargetMode="External"/><Relationship Id="rId14" Type="http://schemas.openxmlformats.org/officeDocument/2006/relationships/hyperlink" Target="https://www.fuga.gov.co/sites/default/files/GM-PO-01%20Politica_de_Administracion_de_Riesgos%20V2,%2030042019.pdf" TargetMode="External"/><Relationship Id="rId22" Type="http://schemas.openxmlformats.org/officeDocument/2006/relationships/hyperlink" Target="http://www.secretariasenado.gov.co/senado/basedoc/ley_0489_1998.html" TargetMode="External"/><Relationship Id="rId27" Type="http://schemas.openxmlformats.org/officeDocument/2006/relationships/hyperlink" Target="https://www.alcaldiabogota.gov.co/sisjur/normas/Norma1.jsp?i=110937" TargetMode="External"/><Relationship Id="rId30" Type="http://schemas.openxmlformats.org/officeDocument/2006/relationships/hyperlink" Target="https://www.funcionpublica.gov.co/eva/gestornormativo/norma.php?i=80915" TargetMode="External"/><Relationship Id="rId8" Type="http://schemas.openxmlformats.org/officeDocument/2006/relationships/hyperlink" Target="https://secretariageneral.gov.co/transparencia/informacion-interes/lineamientos-distritales/ruta-metodologica-la-implementacion-del-sarlaft-las-entidades-distritale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alcaldiabogota.gov.co/sisjur/normas/Norma1.jsp?i=68824&amp;dt=S" TargetMode="External"/><Relationship Id="rId18" Type="http://schemas.openxmlformats.org/officeDocument/2006/relationships/hyperlink" Target="https://www.alcaldiabogota.gov.co/sisjur/normas/Norma1.jsp?dt=S&amp;i=91404" TargetMode="External"/><Relationship Id="rId26" Type="http://schemas.openxmlformats.org/officeDocument/2006/relationships/hyperlink" Target="https://www.funcionpublica.gov.co/eva/gestornormativo/norma.php?i=72893" TargetMode="External"/><Relationship Id="rId3" Type="http://schemas.openxmlformats.org/officeDocument/2006/relationships/hyperlink" Target="https://www.alcaldiabogota.gov.co/sisjur/normas/Norma1.jsp?i=186" TargetMode="External"/><Relationship Id="rId21" Type="http://schemas.openxmlformats.org/officeDocument/2006/relationships/hyperlink" Target="https://www.alcaldiabogota.gov.co/sisjur/normas/Norma1.jsp?i=56038&amp;dt=S" TargetMode="External"/><Relationship Id="rId34" Type="http://schemas.openxmlformats.org/officeDocument/2006/relationships/table" Target="../tables/table8.xml"/><Relationship Id="rId7" Type="http://schemas.openxmlformats.org/officeDocument/2006/relationships/hyperlink" Target="https://www.alcaldiabogota.gov.co/sisjur/normas/Norma1.jsp?i=1507" TargetMode="External"/><Relationship Id="rId12" Type="http://schemas.openxmlformats.org/officeDocument/2006/relationships/hyperlink" Target="https://www.alcaldiabogota.gov.co/sisjur/normas/Norma1.jsp?i=62518&amp;dt=S" TargetMode="External"/><Relationship Id="rId17" Type="http://schemas.openxmlformats.org/officeDocument/2006/relationships/hyperlink" Target="https://www.alcaldiabogota.gov.co/sisjur/normas/Norma1.jsp?i=87968&amp;dt=S" TargetMode="External"/><Relationship Id="rId25" Type="http://schemas.openxmlformats.org/officeDocument/2006/relationships/hyperlink" Target="https://www.mineducacion.gov.co/1759/articles-349495_recurso_138.pdf" TargetMode="External"/><Relationship Id="rId33" Type="http://schemas.openxmlformats.org/officeDocument/2006/relationships/drawing" Target="../drawings/drawing7.xml"/><Relationship Id="rId2" Type="http://schemas.openxmlformats.org/officeDocument/2006/relationships/hyperlink" Target="http://www.bogotajuridica.gov.co/sisjur/normas/Norma1.jsp?i=300" TargetMode="External"/><Relationship Id="rId16" Type="http://schemas.openxmlformats.org/officeDocument/2006/relationships/hyperlink" Target="https://www.alcaldiabogota.gov.co/sisjur/normas/Norma1.jsp?i=88580&amp;dt=S" TargetMode="External"/><Relationship Id="rId20" Type="http://schemas.openxmlformats.org/officeDocument/2006/relationships/hyperlink" Target="https://www.alcaldiabogota.gov.co/sisjur/normas/Norma1.jsp?i=14144&amp;dt=S" TargetMode="External"/><Relationship Id="rId29" Type="http://schemas.openxmlformats.org/officeDocument/2006/relationships/hyperlink" Target="https://www.alcaldiabogota.gov.co/sisjur/normas/Norma1.jsp?i=81226&amp;dt=S"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753_2015.html" TargetMode="External"/><Relationship Id="rId11" Type="http://schemas.openxmlformats.org/officeDocument/2006/relationships/hyperlink" Target="https://www.alcaldiabogota.gov.co/sisjur/normas/Norma1.jsp?i=60640" TargetMode="External"/><Relationship Id="rId24" Type="http://schemas.openxmlformats.org/officeDocument/2006/relationships/hyperlink" Target="https://www.alcaldiabogota.gov.co/sisjur/normas/Norma1.jsp?i=60522" TargetMode="External"/><Relationship Id="rId32" Type="http://schemas.openxmlformats.org/officeDocument/2006/relationships/printerSettings" Target="../printerSettings/printerSettings5.bin"/><Relationship Id="rId5" Type="http://schemas.openxmlformats.org/officeDocument/2006/relationships/hyperlink" Target="https://www.alcaldiabogota.gov.co/sisjur/normas/Norma1.jsp?i=16161" TargetMode="External"/><Relationship Id="rId15" Type="http://schemas.openxmlformats.org/officeDocument/2006/relationships/hyperlink" Target="https://www.alcaldiabogota.gov.co/sisjur/normas/Norma1.jsp?i=82857&amp;dt=S" TargetMode="External"/><Relationship Id="rId23" Type="http://schemas.openxmlformats.org/officeDocument/2006/relationships/hyperlink" Target="http://es.presidencia.gov.co/normativa/normativa/Circular-01-2015.pdf" TargetMode="External"/><Relationship Id="rId28" Type="http://schemas.openxmlformats.org/officeDocument/2006/relationships/hyperlink" Target="https://www.funcionpublica.gov.co/eva/gestornormativo/norma.php?i=14861" TargetMode="External"/><Relationship Id="rId10" Type="http://schemas.openxmlformats.org/officeDocument/2006/relationships/hyperlink" Target="https://www.alcaldiabogota.gov.co/sisjur/normas/Norma1.jsp?i=47466&amp;dt=S" TargetMode="External"/><Relationship Id="rId19" Type="http://schemas.openxmlformats.org/officeDocument/2006/relationships/hyperlink" Target="https://www.alcaldiabogota.gov.co/sisjur/normas/Norma1.jsp?i=81283&amp;dt=S" TargetMode="External"/><Relationship Id="rId31" Type="http://schemas.openxmlformats.org/officeDocument/2006/relationships/hyperlink" Target="http://www.contraloriabogota.gov.co/sites/default/files/Contenido/Normatividad/Circulares/CIRCULARES%20EXTERNAS/2021/Circular%20Externa%20No.%20001%20-%202-2021-01204.pdf" TargetMode="External"/><Relationship Id="rId4" Type="http://schemas.openxmlformats.org/officeDocument/2006/relationships/hyperlink" Target="https://www.alcaldiabogota.gov.co/sisjur/normas/Norma1.jsp?i=43292&amp;dt=S" TargetMode="External"/><Relationship Id="rId9" Type="http://schemas.openxmlformats.org/officeDocument/2006/relationships/hyperlink" Target="https://www.alcaldiabogota.gov.co/sisjur/normas/Norma1.jsp?i=1209&amp;dt=S" TargetMode="External"/><Relationship Id="rId14" Type="http://schemas.openxmlformats.org/officeDocument/2006/relationships/hyperlink" Target="https://www.funcionpublica.gov.co/eva/gestornormativo/norma.php?i=83433" TargetMode="External"/><Relationship Id="rId22" Type="http://schemas.openxmlformats.org/officeDocument/2006/relationships/hyperlink" Target="https://www.alcaldiabogota.gov.co/sisjur/normas/Norma1.jsp?i=56250" TargetMode="External"/><Relationship Id="rId27"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30" Type="http://schemas.openxmlformats.org/officeDocument/2006/relationships/hyperlink" Target="https://www.alcaldiabogota.gov.co/sisjur/normas/Norma1.jsp?i=94767" TargetMode="External"/><Relationship Id="rId8" Type="http://schemas.openxmlformats.org/officeDocument/2006/relationships/hyperlink" Target="https://www.alcaldiabogota.gov.co/sisjur/normas/Norma1.jsp?i=1304&amp;dt=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ecretariasenado.gov.co/senado/basedoc/ley_1474_2011.html" TargetMode="External"/><Relationship Id="rId18" Type="http://schemas.openxmlformats.org/officeDocument/2006/relationships/hyperlink" Target="https://www.alcaldiabogota.gov.co/sisjur/normas/Norma1.jsp?i=53646" TargetMode="External"/><Relationship Id="rId26" Type="http://schemas.openxmlformats.org/officeDocument/2006/relationships/hyperlink" Target="https://www.alcaldiabogota.gov.co/sisjur/normas/Norma1.jsp?i=29348&amp;dt=S" TargetMode="External"/><Relationship Id="rId39" Type="http://schemas.openxmlformats.org/officeDocument/2006/relationships/hyperlink" Target="https://www.funcionpublica.gov.co/eva/gestornormativo/norma.php?i=141144" TargetMode="External"/><Relationship Id="rId21" Type="http://schemas.openxmlformats.org/officeDocument/2006/relationships/hyperlink" Target="https://www.alcaldiabogota.gov.co/sisjur/normas/Norma1.jsp?i=56034" TargetMode="External"/><Relationship Id="rId34" Type="http://schemas.openxmlformats.org/officeDocument/2006/relationships/hyperlink" Target="https://www.alcaldiabogota.gov.co/sisjur/normas/Norma1.jsp?dt=S&amp;i=67769" TargetMode="External"/><Relationship Id="rId42" Type="http://schemas.openxmlformats.org/officeDocument/2006/relationships/hyperlink" Target="https://www.funcionpublica.gov.co/eva/gestornormativo/norma.php?i=125640" TargetMode="External"/><Relationship Id="rId47" Type="http://schemas.openxmlformats.org/officeDocument/2006/relationships/hyperlink" Target="https://www.funcionpublica.gov.co/eva/gestornormativo/norma.php?i=38695" TargetMode="External"/><Relationship Id="rId50" Type="http://schemas.openxmlformats.org/officeDocument/2006/relationships/vmlDrawing" Target="../drawings/vmlDrawing6.vml"/><Relationship Id="rId7" Type="http://schemas.openxmlformats.org/officeDocument/2006/relationships/hyperlink" Target="https://www.alcaldiabogota.gov.co/sisjur/normas/Norma1.jsp?i=28164&amp;dt=S" TargetMode="External"/><Relationship Id="rId2" Type="http://schemas.openxmlformats.org/officeDocument/2006/relationships/hyperlink" Target="https://www.funcionpublica.gov.co/eva/gestornormativo/norma.php?i=337" TargetMode="External"/><Relationship Id="rId16" Type="http://schemas.openxmlformats.org/officeDocument/2006/relationships/hyperlink" Target="https://www.funcionpublica.gov.co/eva/gestornormativo/norma.php?i=45322" TargetMode="External"/><Relationship Id="rId29" Type="http://schemas.openxmlformats.org/officeDocument/2006/relationships/hyperlink" Target="https://www.alcaldiabogota.gov.co/sisjur/normas/Norma1.jsp?dt=S&amp;i=81065" TargetMode="External"/><Relationship Id="rId11" Type="http://schemas.openxmlformats.org/officeDocument/2006/relationships/hyperlink" Target="https://www.funcionpublica.gov.co/eva/gestornormativo/norma.php?i=3431" TargetMode="External"/><Relationship Id="rId24" Type="http://schemas.openxmlformats.org/officeDocument/2006/relationships/hyperlink" Target="https://www.funcionpublica.gov.co/eva/gestornormativo/norma.php?i=87419" TargetMode="External"/><Relationship Id="rId32" Type="http://schemas.openxmlformats.org/officeDocument/2006/relationships/hyperlink" Target="https://www.funcionpublica.gov.co/eva/gestornormativo/norma.php?i=159526" TargetMode="External"/><Relationship Id="rId37" Type="http://schemas.openxmlformats.org/officeDocument/2006/relationships/hyperlink" Target="https://www.culturarecreacionydeporte.gov.co/sites/default/files/documentos_transparencia/1_resolucion_432_2018.pdf" TargetMode="External"/><Relationship Id="rId40" Type="http://schemas.openxmlformats.org/officeDocument/2006/relationships/hyperlink" Target="https://www.alcaldiabogota.gov.co/sisjur/normas/Norma1.jsp?i=103145" TargetMode="External"/><Relationship Id="rId45" Type="http://schemas.openxmlformats.org/officeDocument/2006/relationships/hyperlink" Target="https://www.alcaldiabogota.gov.co/sisjur/normas/Norma1.jsp?i=86971&amp;dt=S" TargetMode="External"/><Relationship Id="rId53" Type="http://schemas.openxmlformats.org/officeDocument/2006/relationships/comments" Target="../comments6.xml"/><Relationship Id="rId5" Type="http://schemas.openxmlformats.org/officeDocument/2006/relationships/hyperlink" Target="https://pulep.mincultura.gov.co/normativa/Resolucion_0313_2016.pdf" TargetMode="External"/><Relationship Id="rId10" Type="http://schemas.openxmlformats.org/officeDocument/2006/relationships/hyperlink" Target="https://dapre.presidencia.gov.co/normativa/normativa/DIRECTIVA%20PRESIDENCIAL%20N&#176;%2009%20DEL%2009%20DE%20NOVIEMBRE%20DE%202018.pdf" TargetMode="External"/><Relationship Id="rId19" Type="http://schemas.openxmlformats.org/officeDocument/2006/relationships/hyperlink" Target="https://www.funcionpublica.gov.co/eva/gestornormativo/norma.php?i=49981" TargetMode="External"/><Relationship Id="rId31" Type="http://schemas.openxmlformats.org/officeDocument/2006/relationships/hyperlink" Target="https://www.funcionpublica.gov.co/eva/gestornormativo/norma.php?i=126761" TargetMode="External"/><Relationship Id="rId44" Type="http://schemas.openxmlformats.org/officeDocument/2006/relationships/hyperlink" Target="https://www.alcaldiabogota.gov.co/sisjur/normas/Norma1.jsp?i=83329&amp;dt=S" TargetMode="External"/><Relationship Id="rId52" Type="http://schemas.openxmlformats.org/officeDocument/2006/relationships/table" Target="../tables/table10.xml"/><Relationship Id="rId4" Type="http://schemas.openxmlformats.org/officeDocument/2006/relationships/hyperlink" Target="https://www.funcionpublica.gov.co/eva/gestornormativo/norma.php?i=66601" TargetMode="External"/><Relationship Id="rId9" Type="http://schemas.openxmlformats.org/officeDocument/2006/relationships/hyperlink" Target="https://www.funcionpublica.gov.co/eva/gestornormativo/norma.php?i=76833" TargetMode="External"/><Relationship Id="rId14" Type="http://schemas.openxmlformats.org/officeDocument/2006/relationships/hyperlink" Target="https://www.funcionpublica.gov.co/eva/gestornormativo/norma.php?i=80538" TargetMode="External"/><Relationship Id="rId22" Type="http://schemas.openxmlformats.org/officeDocument/2006/relationships/hyperlink" Target="https://www.alcaldiabogota.gov.co/sisjur/normas/Norma1.jsp?i=71630&amp;dt=S" TargetMode="External"/><Relationship Id="rId27" Type="http://schemas.openxmlformats.org/officeDocument/2006/relationships/hyperlink" Target="https://www.alcaldiabogota.gov.co/sisjur/normas/Norma1.jsp?i=42611&amp;dt=S" TargetMode="External"/><Relationship Id="rId30" Type="http://schemas.openxmlformats.org/officeDocument/2006/relationships/hyperlink" Target="https://www.culturarecreacionydeporte.gov.co/es/scrd-transparente/normatividad/plan-decenal-de-cultura-bogota-dc-2012-2021" TargetMode="External"/><Relationship Id="rId35" Type="http://schemas.openxmlformats.org/officeDocument/2006/relationships/hyperlink" Target="https://www.alcaldiabogota.gov.co/sisjur/normas/Norma1.jsp?i=66148&amp;dt=S" TargetMode="External"/><Relationship Id="rId43" Type="http://schemas.openxmlformats.org/officeDocument/2006/relationships/hyperlink" Target="https://www.alcaldiabogota.gov.co/sisjur/normas/Norma1.jsp?i=93649" TargetMode="External"/><Relationship Id="rId48" Type="http://schemas.openxmlformats.org/officeDocument/2006/relationships/printerSettings" Target="../printerSettings/printerSettings6.bin"/><Relationship Id="rId8" Type="http://schemas.openxmlformats.org/officeDocument/2006/relationships/hyperlink" Target="https://www.funcionpublica.gov.co/eva/gestornormativo/norma.php?i=304" TargetMode="External"/><Relationship Id="rId51" Type="http://schemas.openxmlformats.org/officeDocument/2006/relationships/table" Target="../tables/table9.xml"/><Relationship Id="rId3" Type="http://schemas.openxmlformats.org/officeDocument/2006/relationships/hyperlink" Target="https://www.funcionpublica.gov.co/eva/gestornormativo/norma.php?i=45246" TargetMode="External"/><Relationship Id="rId12" Type="http://schemas.openxmlformats.org/officeDocument/2006/relationships/hyperlink" Target="https://www.funcionpublica.gov.co/eva/gestornormativo/norma.php?i=29324" TargetMode="External"/><Relationship Id="rId17" Type="http://schemas.openxmlformats.org/officeDocument/2006/relationships/hyperlink" Target="https://www.alcaldiabogota.gov.co/sisjur/normas/Norma1.jsp?i=54978&amp;dt=S" TargetMode="External"/><Relationship Id="rId25" Type="http://schemas.openxmlformats.org/officeDocument/2006/relationships/hyperlink" Target="https://www.alcaldiabogota.gov.co/sisjur/normas/Norma1.jsp?i=29233&amp;dt=S" TargetMode="External"/><Relationship Id="rId33" Type="http://schemas.openxmlformats.org/officeDocument/2006/relationships/hyperlink" Target="https://www.alcaldiabogota.gov.co/sisjur/normas/Norma1.jsp?i=52506" TargetMode="External"/><Relationship Id="rId38" Type="http://schemas.openxmlformats.org/officeDocument/2006/relationships/hyperlink" Target="https://www.funcionpublica.gov.co/eva/gestornormativo/norma.php?i=76833" TargetMode="External"/><Relationship Id="rId46" Type="http://schemas.openxmlformats.org/officeDocument/2006/relationships/hyperlink" Target="https://www.funcionpublica.gov.co/eva/gestornormativo/norma.php?i=104832" TargetMode="External"/><Relationship Id="rId20" Type="http://schemas.openxmlformats.org/officeDocument/2006/relationships/hyperlink" Target="https://www.funcionpublica.gov.co/eva/gestornormativo/norma.php?i=22106" TargetMode="External"/><Relationship Id="rId41" Type="http://schemas.openxmlformats.org/officeDocument/2006/relationships/hyperlink" Target="https://www.supersociedades.gov.co/nuestra_entidad/normatividad/normatividad_leyes/LEY_2069_DEL_31_DE_DICIEMBRE_DE_2020.pdf" TargetMode="External"/><Relationship Id="rId1" Type="http://schemas.openxmlformats.org/officeDocument/2006/relationships/hyperlink" Target="http://www.corteconstitucional.gov.co/inicio/Constitucion%20politica%20de%20Colombia%20-%202015.pdf" TargetMode="External"/><Relationship Id="rId6" Type="http://schemas.openxmlformats.org/officeDocument/2006/relationships/hyperlink" Target="https://www.funcionpublica.gov.co/eva/gestornormativo/norma.php?i=292" TargetMode="External"/><Relationship Id="rId15" Type="http://schemas.openxmlformats.org/officeDocument/2006/relationships/hyperlink" Target="https://www.funcionpublica.gov.co/eva/gestornormativo/norma.php?i=90324" TargetMode="External"/><Relationship Id="rId23" Type="http://schemas.openxmlformats.org/officeDocument/2006/relationships/hyperlink" Target="https://www.alcaldiabogota.gov.co/sisjur/normas/Norma1.jsp?i=71632&amp;dt=S" TargetMode="External"/><Relationship Id="rId28" Type="http://schemas.openxmlformats.org/officeDocument/2006/relationships/hyperlink" Target="https://www.funcionpublica.gov.co/eva/gestornormativo/norma.php?i=78935" TargetMode="External"/><Relationship Id="rId36" Type="http://schemas.openxmlformats.org/officeDocument/2006/relationships/hyperlink" Target="https://www.alcaldiabogota.gov.co/sisjur/normas/Norma1.jsp?i=71731&amp;dt=S" TargetMode="External"/><Relationship Id="rId4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hyperlink" Target="http://sisjur.bogotajuridica.gov.co/sisjur/normas/Norma1.jsp?i=50958" TargetMode="External"/><Relationship Id="rId18" Type="http://schemas.openxmlformats.org/officeDocument/2006/relationships/hyperlink" Target="http://sisjur.bogotajuridica.gov.co/sisjur/normas/Norma1.jsp?i=62440" TargetMode="External"/><Relationship Id="rId26" Type="http://schemas.openxmlformats.org/officeDocument/2006/relationships/hyperlink" Target="http://sisjur.bogotajuridica.gov.co/sisjur/normas/Norma1.jsp?i=52521" TargetMode="External"/><Relationship Id="rId39" Type="http://schemas.openxmlformats.org/officeDocument/2006/relationships/hyperlink" Target="http://sisjur.bogotajuridica.gov.co/sisjur/normas/Norma1.jsp?i=60556" TargetMode="External"/><Relationship Id="rId21" Type="http://schemas.openxmlformats.org/officeDocument/2006/relationships/hyperlink" Target="http://sisjur.bogotajuridica.gov.co/sisjur/normas/Norma1.jsp?i=76367" TargetMode="External"/><Relationship Id="rId34" Type="http://schemas.openxmlformats.org/officeDocument/2006/relationships/hyperlink" Target="https://www.crcom.gov.co/es/pagina/par-metros-de-calidad-de-los-servicios-postales-distintos-al-servicio-postal-universal" TargetMode="External"/><Relationship Id="rId42" Type="http://schemas.openxmlformats.org/officeDocument/2006/relationships/hyperlink" Target="http://sisjur.bogotajuridica.gov.co/sisjur/normas/Norma1.jsp?i=62516" TargetMode="External"/><Relationship Id="rId47" Type="http://schemas.openxmlformats.org/officeDocument/2006/relationships/hyperlink" Target="https://www.archivogeneral.gov.co/sites/default/files/Estructura_Web/5_Consulte/SalaDePrensa/Noticias/2020/CircularExterna001.pdf" TargetMode="External"/><Relationship Id="rId50" Type="http://schemas.openxmlformats.org/officeDocument/2006/relationships/drawing" Target="../drawings/drawing9.xml"/><Relationship Id="rId7" Type="http://schemas.openxmlformats.org/officeDocument/2006/relationships/hyperlink" Target="http://sisjur.bogotajuridica.gov.co/sisjur/normas/Norma1.jsp?i=56882" TargetMode="External"/><Relationship Id="rId2" Type="http://schemas.openxmlformats.org/officeDocument/2006/relationships/hyperlink" Target="http://sisjur.bogotajuridica.gov.co/sisjur/normas/Norma1.jsp?i=4276" TargetMode="External"/><Relationship Id="rId16" Type="http://schemas.openxmlformats.org/officeDocument/2006/relationships/hyperlink" Target="http://sisjur.bogotajuridica.gov.co/sisjur/normas/Norma1.jsp?i=57728" TargetMode="External"/><Relationship Id="rId29" Type="http://schemas.openxmlformats.org/officeDocument/2006/relationships/hyperlink" Target="http://sisjur.bogotajuridica.gov.co/sisjur/normas/Norma1.jsp?i=61731" TargetMode="External"/><Relationship Id="rId11" Type="http://schemas.openxmlformats.org/officeDocument/2006/relationships/hyperlink" Target="http://sisjur.bogotajuridica.gov.co/sisjur/normas/Norma1.jsp?i=22475" TargetMode="External"/><Relationship Id="rId24" Type="http://schemas.openxmlformats.org/officeDocument/2006/relationships/hyperlink" Target="http://sisjur.bogotajuridica.gov.co/sisjur/normas/Norma1.jsp?i=6349" TargetMode="External"/><Relationship Id="rId32" Type="http://schemas.openxmlformats.org/officeDocument/2006/relationships/hyperlink" Target="http://sisjur.bogotajuridica.gov.co/sisjur/normas/Norma1.jsp?i=60800" TargetMode="External"/><Relationship Id="rId37" Type="http://schemas.openxmlformats.org/officeDocument/2006/relationships/hyperlink" Target="http://sisjur.bogotajuridica.gov.co/sisjur/normas/Norma1.jsp?i=4125" TargetMode="External"/><Relationship Id="rId40" Type="http://schemas.openxmlformats.org/officeDocument/2006/relationships/hyperlink" Target="http://sisjur.bogotajuridica.gov.co/sisjur/normas/Norma1.jsp?i=51198" TargetMode="External"/><Relationship Id="rId45" Type="http://schemas.openxmlformats.org/officeDocument/2006/relationships/hyperlink" Target="http://sisjur.bogotajuridica.gov.co/sisjur/normas/Norma1.jsp?i=4589" TargetMode="External"/><Relationship Id="rId53" Type="http://schemas.openxmlformats.org/officeDocument/2006/relationships/comments" Target="../comments7.xml"/><Relationship Id="rId5" Type="http://schemas.openxmlformats.org/officeDocument/2006/relationships/hyperlink" Target="http://sisjur.bogotajuridica.gov.co/sisjur/normas/Norma1.jsp?i=38901" TargetMode="External"/><Relationship Id="rId10" Type="http://schemas.openxmlformats.org/officeDocument/2006/relationships/hyperlink" Target="http://sisjur.bogotajuridica.gov.co/sisjur/normas/Norma1.jsp?i=1208" TargetMode="External"/><Relationship Id="rId19" Type="http://schemas.openxmlformats.org/officeDocument/2006/relationships/hyperlink" Target="http://sisjur.bogotajuridica.gov.co/sisjur/normas/Norma1.jsp?i=63004" TargetMode="External"/><Relationship Id="rId31" Type="http://schemas.openxmlformats.org/officeDocument/2006/relationships/hyperlink" Target="http://sisjur.bogotajuridica.gov.co/sisjur/normas/Norma1.jsp?i=76164" TargetMode="External"/><Relationship Id="rId44" Type="http://schemas.openxmlformats.org/officeDocument/2006/relationships/hyperlink" Target="http://sisjur.bogotajuridica.gov.co/sisjur/normas/Norma1.jsp?i=82128" TargetMode="External"/><Relationship Id="rId52" Type="http://schemas.openxmlformats.org/officeDocument/2006/relationships/table" Target="../tables/table11.xml"/><Relationship Id="rId4" Type="http://schemas.openxmlformats.org/officeDocument/2006/relationships/hyperlink" Target="http://sisjur.bogotajuridica.gov.co/sisjur/normas/Norma1.jsp?i=4275" TargetMode="External"/><Relationship Id="rId9" Type="http://schemas.openxmlformats.org/officeDocument/2006/relationships/hyperlink" Target="http://sisjur.bogotajuridica.gov.co/sisjur/normas/Norma1.jsp?i=1208" TargetMode="External"/><Relationship Id="rId14" Type="http://schemas.openxmlformats.org/officeDocument/2006/relationships/hyperlink" Target="http://sisjur.bogotajuridica.gov.co/sisjur/normas/Norma1.jsp?i=53880" TargetMode="External"/><Relationship Id="rId22" Type="http://schemas.openxmlformats.org/officeDocument/2006/relationships/hyperlink" Target="http://sisjur.bogotajuridica.gov.co/sisjur/normas/Norma1.jsp?i=27903" TargetMode="External"/><Relationship Id="rId27" Type="http://schemas.openxmlformats.org/officeDocument/2006/relationships/hyperlink" Target="http://sisjur.bogotajuridica.gov.co/sisjur/normas/Norma1.jsp?i=61770" TargetMode="External"/><Relationship Id="rId30" Type="http://schemas.openxmlformats.org/officeDocument/2006/relationships/hyperlink" Target="http://sisjur.bogotajuridica.gov.co/sisjur/normas/Norma1.jsp?i=84668" TargetMode="External"/><Relationship Id="rId35" Type="http://schemas.openxmlformats.org/officeDocument/2006/relationships/hyperlink" Target="http://sisjur.bogotajuridica.gov.co/sisjur/normas/Norma1.jsp?i=45322" TargetMode="External"/><Relationship Id="rId43" Type="http://schemas.openxmlformats.org/officeDocument/2006/relationships/hyperlink" Target="http://sisjur.bogotajuridica.gov.co/sisjur/normas/Norma1.jsp?i=13729" TargetMode="External"/><Relationship Id="rId48" Type="http://schemas.openxmlformats.org/officeDocument/2006/relationships/hyperlink" Target="https://www.alcaldiabogota.gov.co/sisjur/listados/tematica2.jsp?subtema=34350&amp;cadena=" TargetMode="External"/><Relationship Id="rId8" Type="http://schemas.openxmlformats.org/officeDocument/2006/relationships/hyperlink" Target="http://sisjur.bogotajuridica.gov.co/sisjur/normas/Norma1.jsp?i=62152" TargetMode="External"/><Relationship Id="rId51" Type="http://schemas.openxmlformats.org/officeDocument/2006/relationships/vmlDrawing" Target="../drawings/vmlDrawing7.vml"/><Relationship Id="rId3" Type="http://schemas.openxmlformats.org/officeDocument/2006/relationships/hyperlink" Target="http://sisjur.bogotajuridica.gov.co/sisjur/normas/Norma1.jsp?i=4276" TargetMode="External"/><Relationship Id="rId12" Type="http://schemas.openxmlformats.org/officeDocument/2006/relationships/hyperlink" Target="http://sisjur.bogotajuridica.gov.co/sisjur/normas/Norma1.jsp?i=39637" TargetMode="External"/><Relationship Id="rId17" Type="http://schemas.openxmlformats.org/officeDocument/2006/relationships/hyperlink" Target="https://www.secretariajuridica.gov.co/transparencia/marco-legal/normatividad/decreto-1080-2015" TargetMode="External"/><Relationship Id="rId25" Type="http://schemas.openxmlformats.org/officeDocument/2006/relationships/hyperlink" Target="http://sisjur.bogotajuridica.gov.co/sisjur/normas/Norma1.jsp?i=85499" TargetMode="External"/><Relationship Id="rId33" Type="http://schemas.openxmlformats.org/officeDocument/2006/relationships/hyperlink" Target="https://www.usco.edu.co/archivosUsuarios/12/archivo_central/NORMATIVIDAD/22.%20Circular%20del%20AGN%20004%20de%202003%20Historias%20Laborales.pdf" TargetMode="External"/><Relationship Id="rId38" Type="http://schemas.openxmlformats.org/officeDocument/2006/relationships/hyperlink" Target="https://www.alcaldiabogota.gov.co/sisjur/normas/Norma1.jsp?i=50155" TargetMode="External"/><Relationship Id="rId46" Type="http://schemas.openxmlformats.org/officeDocument/2006/relationships/hyperlink" Target="http://sisjur.bogotajuridica.gov.co/sisjur/normas/Norma1.jsp?i=82445" TargetMode="External"/><Relationship Id="rId20" Type="http://schemas.openxmlformats.org/officeDocument/2006/relationships/hyperlink" Target="http://sisjur.bogotajuridica.gov.co/sisjur/normas/Norma1.jsp?i=63817" TargetMode="External"/><Relationship Id="rId41" Type="http://schemas.openxmlformats.org/officeDocument/2006/relationships/hyperlink" Target="https://www.alcaldiabogota.gov.co/sisjur/normas/Norma1.jsp?i=60596" TargetMode="External"/><Relationship Id="rId1" Type="http://schemas.openxmlformats.org/officeDocument/2006/relationships/hyperlink" Target="https://secretariageneral.gov.co/transparencia/marco-legal/normatividad/decreto-nacional-106-2015" TargetMode="External"/><Relationship Id="rId6" Type="http://schemas.openxmlformats.org/officeDocument/2006/relationships/hyperlink" Target="http://sisjur.bogotajuridica.gov.co/sisjur/normas/Norma1.jsp?i=41249" TargetMode="External"/><Relationship Id="rId15" Type="http://schemas.openxmlformats.org/officeDocument/2006/relationships/hyperlink" Target="http://sisjur.bogotajuridica.gov.co/sisjur/normas/Norma1.jsp?i=61834" TargetMode="External"/><Relationship Id="rId23" Type="http://schemas.openxmlformats.org/officeDocument/2006/relationships/hyperlink" Target="http://sisjur.bogotajuridica.gov.co/sisjur/normas/Norma1.jsp?i=10551" TargetMode="External"/><Relationship Id="rId28" Type="http://schemas.openxmlformats.org/officeDocument/2006/relationships/hyperlink" Target="http://sisjur.bogotajuridica.gov.co/sisjur/normas/Norma1.jsp?i=61791" TargetMode="External"/><Relationship Id="rId36" Type="http://schemas.openxmlformats.org/officeDocument/2006/relationships/hyperlink" Target="https://normativa.archivogeneral.gov.co/acuerdo-004-de-2013/" TargetMode="External"/><Relationship Id="rId49"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djurista.com/Documents/decreto_1843_de_1991_ministerio_de_salud.aspx" TargetMode="External"/><Relationship Id="rId13" Type="http://schemas.openxmlformats.org/officeDocument/2006/relationships/hyperlink" Target="https://www.idrd.gov.co/sitio/idrd/sites/default/files/imagenes/ntc%2020500.pdf" TargetMode="External"/><Relationship Id="rId18" Type="http://schemas.openxmlformats.org/officeDocument/2006/relationships/hyperlink" Target="http://sisjur.bogotajuridica.gov.co/sisjur/normas/Norma1.jsp?i=53825" TargetMode="External"/><Relationship Id="rId3" Type="http://schemas.openxmlformats.org/officeDocument/2006/relationships/hyperlink" Target="https://www.alcaldiabogota.gov.co/sisjur/normas/Norma1.jsp?i=11024" TargetMode="External"/><Relationship Id="rId21" Type="http://schemas.openxmlformats.org/officeDocument/2006/relationships/printerSettings" Target="../printerSettings/printerSettings8.bin"/><Relationship Id="rId7" Type="http://schemas.openxmlformats.org/officeDocument/2006/relationships/hyperlink" Target="https://www.funcionpublica.gov.co/eva/gestornormativo/norma.php?i=4589" TargetMode="External"/><Relationship Id="rId12" Type="http://schemas.openxmlformats.org/officeDocument/2006/relationships/hyperlink" Target="http://sisjur.bogotajuridica.gov.co/sisjur/normas/Norma1.jsp?i=90298" TargetMode="External"/><Relationship Id="rId17" Type="http://schemas.openxmlformats.org/officeDocument/2006/relationships/hyperlink" Target="https://www.minambiente.gov.co/images/normativa/Otros/NTC/2002/NTC_5131_2002.pdf" TargetMode="External"/><Relationship Id="rId25" Type="http://schemas.openxmlformats.org/officeDocument/2006/relationships/comments" Target="../comments8.xml"/><Relationship Id="rId2" Type="http://schemas.openxmlformats.org/officeDocument/2006/relationships/hyperlink" Target="https://www.alcaldiabogota.gov.co/sisjur/normas/Norma1.jsp?i=81088&amp;dt=S" TargetMode="External"/><Relationship Id="rId16" Type="http://schemas.openxmlformats.org/officeDocument/2006/relationships/hyperlink" Target="http://sisjur.bogotajuridica.gov.co/sisjur/normas/Norma1.jsp?i=660" TargetMode="External"/><Relationship Id="rId20" Type="http://schemas.openxmlformats.org/officeDocument/2006/relationships/hyperlink" Target="http://sisjur.bogotajuridica.gov.co/sisjur/normas/Norma1.jsp?i=71292" TargetMode="External"/><Relationship Id="rId1" Type="http://schemas.openxmlformats.org/officeDocument/2006/relationships/hyperlink" Target="https://www.funcionpublica.gov.co/eva/gestornormativo/norma.php?i=77653" TargetMode="External"/><Relationship Id="rId6" Type="http://schemas.openxmlformats.org/officeDocument/2006/relationships/hyperlink" Target="https://www.icbf.gov.co/cargues/avance/docs/resolucion_minambientevdt_1023_2005.htm" TargetMode="External"/><Relationship Id="rId11" Type="http://schemas.openxmlformats.org/officeDocument/2006/relationships/hyperlink" Target="http://sisjur.bogotajuridica.gov.co/sisjur/normas/Norma1.jsp?i=94425" TargetMode="External"/><Relationship Id="rId24" Type="http://schemas.openxmlformats.org/officeDocument/2006/relationships/table" Target="../tables/table12.xml"/><Relationship Id="rId5" Type="http://schemas.openxmlformats.org/officeDocument/2006/relationships/hyperlink" Target="https://www.alcaldiabogota.gov.co/sisjur/normas/Norma1.jsp?i=33965" TargetMode="External"/><Relationship Id="rId15" Type="http://schemas.openxmlformats.org/officeDocument/2006/relationships/hyperlink" Target="http://sisjur.bogotajuridica.gov.co/sisjur/normas/Norma1.jsp?i=53751" TargetMode="External"/><Relationship Id="rId23" Type="http://schemas.openxmlformats.org/officeDocument/2006/relationships/vmlDrawing" Target="../drawings/vmlDrawing8.vml"/><Relationship Id="rId10" Type="http://schemas.openxmlformats.org/officeDocument/2006/relationships/hyperlink" Target="https://www.alcaldiabogota.gov.co/sisjur/normas/Norma1.jsp?i=45188&amp;dt=S" TargetMode="External"/><Relationship Id="rId19" Type="http://schemas.openxmlformats.org/officeDocument/2006/relationships/hyperlink" Target="http://sisjur.bogotajuridica.gov.co/sisjur/normas/Norma1.jsp?i=336" TargetMode="External"/><Relationship Id="rId4" Type="http://schemas.openxmlformats.org/officeDocument/2006/relationships/hyperlink" Target="https://www.funcionpublica.gov.co/eva/gestornormativo/norma.php?i=78153" TargetMode="External"/><Relationship Id="rId9" Type="http://schemas.openxmlformats.org/officeDocument/2006/relationships/hyperlink" Target="http://sisjur.bogotajuridica.gov.co/sisjur/normas/Norma1.jsp?i=104052" TargetMode="External"/><Relationship Id="rId14" Type="http://schemas.openxmlformats.org/officeDocument/2006/relationships/hyperlink" Target="https://fuga.gov.co/sites/default/files/resol-modificatoria-mipg-14jun2019_0.pdf"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lcaldiabogota.gov.co/sisjur/normas/Norma1.jsp?i=38743" TargetMode="External"/><Relationship Id="rId13" Type="http://schemas.openxmlformats.org/officeDocument/2006/relationships/hyperlink" Target="http://sisjur.bogotajuridica.gov.co/sisjur/normas/Norma1.jsp?i=4813" TargetMode="External"/><Relationship Id="rId18" Type="http://schemas.openxmlformats.org/officeDocument/2006/relationships/hyperlink" Target="https://www.alcaldiabogota.gov.co/sisjur/normas/Norma1.jsp?i=98525" TargetMode="External"/><Relationship Id="rId26" Type="http://schemas.openxmlformats.org/officeDocument/2006/relationships/printerSettings" Target="../printerSettings/printerSettings9.bin"/><Relationship Id="rId3" Type="http://schemas.openxmlformats.org/officeDocument/2006/relationships/hyperlink" Target="https://www.alcaldiabogota.gov.co/sisjur/normas/Norma1.jsp?i=17424" TargetMode="External"/><Relationship Id="rId21" Type="http://schemas.openxmlformats.org/officeDocument/2006/relationships/hyperlink" Target="http://www.suin-juriscol.gov.co/viewDocument.asp?ruta=Decretos/1735257" TargetMode="External"/><Relationship Id="rId7" Type="http://schemas.openxmlformats.org/officeDocument/2006/relationships/hyperlink" Target="https://www.alcaldiabogota.gov.co/sisjur/normas/Norma1.jsp?i=33486" TargetMode="External"/><Relationship Id="rId12" Type="http://schemas.openxmlformats.org/officeDocument/2006/relationships/hyperlink" Target="https://www.alcaldiabogota.gov.co/sisjur/normas/Norma1.jsp?i=84876" TargetMode="External"/><Relationship Id="rId17" Type="http://schemas.openxmlformats.org/officeDocument/2006/relationships/hyperlink" Target="https://www.apccolombia.gov.co/sites/default/files/2020-10/DECRETO%201287%20DEL%2024%20DE%20SEPTIEMBRE%20DE%202020.pdf" TargetMode="External"/><Relationship Id="rId25" Type="http://schemas.openxmlformats.org/officeDocument/2006/relationships/hyperlink" Target="http://es.presidencia.gov.co/normativa/normativa/DECRETO%20415%20DEL%2007%20DE%20MARZO%20DE%202016.pdf" TargetMode="External"/><Relationship Id="rId2" Type="http://schemas.openxmlformats.org/officeDocument/2006/relationships/hyperlink" Target="https://www.alcaldiabogota.gov.co/sisjur/normas/Norma1.jsp?i=4784" TargetMode="External"/><Relationship Id="rId16" Type="http://schemas.openxmlformats.org/officeDocument/2006/relationships/hyperlink" Target="https://www.funcionpublica.gov.co/eva/gestornormativo/norma.php?i=53646" TargetMode="External"/><Relationship Id="rId20" Type="http://schemas.openxmlformats.org/officeDocument/2006/relationships/hyperlink" Target="https://minciencias.gov.co/sites/default/files/upload/reglamentacion/decreto-393-1991.pdf" TargetMode="External"/><Relationship Id="rId1" Type="http://schemas.openxmlformats.org/officeDocument/2006/relationships/hyperlink" Target="https://www.alcaldiabogota.gov.co/sisjur/normas/Norma1.jsp?i=4238" TargetMode="External"/><Relationship Id="rId6" Type="http://schemas.openxmlformats.org/officeDocument/2006/relationships/hyperlink" Target="https://www.alcaldiabogota.gov.co/sisjur/normas/Norma1.jsp?i=32514" TargetMode="External"/><Relationship Id="rId11" Type="http://schemas.openxmlformats.org/officeDocument/2006/relationships/hyperlink" Target="http://intranet.bogotaturismo.gov.co/sites/intranet.bogotaturismo.gov.co/files/file/NTC-ISO-IEC%2027001.pdf" TargetMode="External"/><Relationship Id="rId24" Type="http://schemas.openxmlformats.org/officeDocument/2006/relationships/hyperlink" Target="http://wsp.presidencia.gov.co/Normativa/Decretos/2012/Documents/DICIEMBRE/21/DECRETO%202693%20DEL%2021%20DE%20DICIEMBRE%20DE%202012.pdf" TargetMode="External"/><Relationship Id="rId5" Type="http://schemas.openxmlformats.org/officeDocument/2006/relationships/hyperlink" Target="https://www.alcaldiabogota.gov.co/sisjur/normas/Norma1.jsp?i=23574" TargetMode="External"/><Relationship Id="rId15" Type="http://schemas.openxmlformats.org/officeDocument/2006/relationships/hyperlink" Target="https://www.funcionpublica.gov.co/eva/gestornormativo/norma.php?i=73593" TargetMode="External"/><Relationship Id="rId23" Type="http://schemas.openxmlformats.org/officeDocument/2006/relationships/hyperlink" Target="http://www.secretariasenado.gov.co/senado/basedoc/ley_1273_2009.html" TargetMode="External"/><Relationship Id="rId28" Type="http://schemas.openxmlformats.org/officeDocument/2006/relationships/table" Target="../tables/table13.xml"/><Relationship Id="rId10" Type="http://schemas.openxmlformats.org/officeDocument/2006/relationships/hyperlink" Target="https://www.alcaldiabogota.gov.co/sisjur/normas/Norma1.jsp?i=60596" TargetMode="External"/><Relationship Id="rId19" Type="http://schemas.openxmlformats.org/officeDocument/2006/relationships/hyperlink" Target="https://www.apccolombia.gov.co/sites/default/files/2021-03/16124320%20%281%29%20%282%29.pdf" TargetMode="External"/><Relationship Id="rId4" Type="http://schemas.openxmlformats.org/officeDocument/2006/relationships/hyperlink" Target="https://www.alcaldiabogota.gov.co/sisjur/normas/Norma1.jsp?i=28134" TargetMode="External"/><Relationship Id="rId9" Type="http://schemas.openxmlformats.org/officeDocument/2006/relationships/hyperlink" Target="https://www.alcaldiabogota.gov.co/sisjur/normas/Norma1.jsp?i=50214" TargetMode="External"/><Relationship Id="rId14" Type="http://schemas.openxmlformats.org/officeDocument/2006/relationships/hyperlink" Target="https://www.funcionpublica.gov.co/eva/gestornormativo/norma.php?i=49981" TargetMode="External"/><Relationship Id="rId22" Type="http://schemas.openxmlformats.org/officeDocument/2006/relationships/hyperlink" Target="https://www.alcaldiabogota.gov.co/sisjur/normas/Norma1.jsp?i=36913" TargetMode="External"/><Relationship Id="rId27"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www.shd.gov.co/shd/sites/default/files/files/Circular%20DDT-6%202019%20%20(julio%203)%2C%20Directrices%20apertura%2C%20manejo%2C%20control%20cierre%20cuentas%20bancarias%20distritales_%20.pdf" TargetMode="External"/><Relationship Id="rId18" Type="http://schemas.openxmlformats.org/officeDocument/2006/relationships/hyperlink" Target="https://www.shd.gov.co/shd/sites/default/files/files/tesoreria/Resoluci%C3%B3n%20SDH-315%20de%202019%20(oct%2017)%20Pol%C3%ADticas%20y%20lineamientos%20inversi%C3%B3n%20y%20riesgo%20manejo%20recursos%20Establ%20Publicos%20y%20Contraloria%20Bogot%C3%A1.pdf" TargetMode="External"/><Relationship Id="rId26" Type="http://schemas.openxmlformats.org/officeDocument/2006/relationships/hyperlink" Target="https://www.movilidadbogota.gov.co/web/sites/default/files/Paginas/04-01-2021/decreto_328_de_2020_liquidacion_del_ppto.pdf" TargetMode="External"/><Relationship Id="rId39" Type="http://schemas.openxmlformats.org/officeDocument/2006/relationships/comments" Target="../comments9.xml"/><Relationship Id="rId21" Type="http://schemas.openxmlformats.org/officeDocument/2006/relationships/hyperlink" Target="https://www.shd.gov.co/shd/sites/default/files/normatividad/20_17febrero_2020_Estampilla.pdf" TargetMode="External"/><Relationship Id="rId34" Type="http://schemas.openxmlformats.org/officeDocument/2006/relationships/hyperlink" Target="https://www.alcaldiabogota.gov.co/sisjur/normas/Norma1.jsp?i=84837&amp;dt=S" TargetMode="External"/><Relationship Id="rId7" Type="http://schemas.openxmlformats.org/officeDocument/2006/relationships/hyperlink" Target="http://www.shd.gov.co/shd/sites/default/files/normatividad/Circular%20DDT%2010%20de%202017%20-%2019%2012%202017%20-%20Consolida%20directrices%20pol%C3%ADtica%20de%20pagos%20electr%C3%B3nicos%20tesoro%20distrital.pdf" TargetMode="External"/><Relationship Id="rId12" Type="http://schemas.openxmlformats.org/officeDocument/2006/relationships/hyperlink" Target="http://www.alcaldiabogota.gov.co/sisjur/normas/Norma1.jsp?i=69046" TargetMode="External"/><Relationship Id="rId17"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25" Type="http://schemas.openxmlformats.org/officeDocument/2006/relationships/hyperlink" Target="https://www.contaduria.gov.co/documents/20127/2375773/RESOLUCI%C3%93N+036+DE+2021+-+Aplazamiento+EFE+ENT+Gob+%282021-ene%29+V4.pdf/09a0417a-27ab-abdb-047d-18a2b36a4969" TargetMode="External"/><Relationship Id="rId33" Type="http://schemas.openxmlformats.org/officeDocument/2006/relationships/hyperlink" Target="https://www.alcaldiabogota.gov.co/sisjur/normas/Norma1.jsp?i=14847&amp;dt=S" TargetMode="External"/><Relationship Id="rId38" Type="http://schemas.openxmlformats.org/officeDocument/2006/relationships/table" Target="../tables/table14.xml"/><Relationship Id="rId2" Type="http://schemas.openxmlformats.org/officeDocument/2006/relationships/hyperlink" Target="http://www.alcaldiabogota.gov.co/sisjur/normas/Norma1.jsp?i=57002" TargetMode="External"/><Relationship Id="rId16" Type="http://schemas.openxmlformats.org/officeDocument/2006/relationships/hyperlink" Target="http://www.contaduria.gov.co/documents/20127/36435/Res_386_2018.pdf/2f30b8d8-5dc4-2824-acc7-e2b6ba86827a?t=1558381950070" TargetMode="External"/><Relationship Id="rId20" Type="http://schemas.openxmlformats.org/officeDocument/2006/relationships/hyperlink" Target="http://www.contaduria.gov.co/documents/20127/36432/Res_159_2019.pdf/fc67e446-99a3-9bbe-a8aa-924be9d81c6b?t=1570113457417" TargetMode="External"/><Relationship Id="rId29" Type="http://schemas.openxmlformats.org/officeDocument/2006/relationships/hyperlink" Target="https://www.contraloria.gov.co/documents/20181/1790586/REG-ORG-0035-2020.pdf/23d80274-e2c6-4cf8-b8b4-47392591b1f0" TargetMode="External"/><Relationship Id="rId1" Type="http://schemas.openxmlformats.org/officeDocument/2006/relationships/hyperlink" Target="http://www.alcaldiabogota.gov.co/sisjur/normas/Norma1.jsp?i=35446" TargetMode="External"/><Relationship Id="rId6" Type="http://schemas.openxmlformats.org/officeDocument/2006/relationships/hyperlink" Target="http://www.shd.gov.co/shd/sites/default/files/normatividad/Resoluci%C3%B3n%20SDH-304%205-12-2017%20modifica%20Res243-16%20pagos%20electr%C3%B3nicos_0.pdf" TargetMode="External"/><Relationship Id="rId11" Type="http://schemas.openxmlformats.org/officeDocument/2006/relationships/hyperlink" Target="http://www.alcaldiabogota.gov.co/sisjur/normas/Norma1.jsp?dt=S&amp;i=76948" TargetMode="External"/><Relationship Id="rId24" Type="http://schemas.openxmlformats.org/officeDocument/2006/relationships/hyperlink" Target="https://www.contaduria.gov.co/documents/20127/2375773/RESOLUCI%C3%93N+No.+037+DE+2021+-+AMPLIA+PLAZOS+DE+REPORTES+enviado+a+juridica+5+MARZO+2021.pdf/e4123a0a-1420-b478-221a-23c8ccb8234e" TargetMode="External"/><Relationship Id="rId32" Type="http://schemas.openxmlformats.org/officeDocument/2006/relationships/hyperlink" Target="https://www.contaduria.gov.co/marco-normativo-para-entidades-de-gobierno" TargetMode="External"/><Relationship Id="rId37" Type="http://schemas.openxmlformats.org/officeDocument/2006/relationships/vmlDrawing" Target="../drawings/vmlDrawing9.vml"/><Relationship Id="rId5" Type="http://schemas.openxmlformats.org/officeDocument/2006/relationships/hyperlink" Target="http://www.alcaldiabogota.gov.co/sisjur/normas/Norma1.jsp?i=22902" TargetMode="External"/><Relationship Id="rId15" Type="http://schemas.openxmlformats.org/officeDocument/2006/relationships/hyperlink" Target="http://www.contaduria.gov.co/documents/20127/36432/Resol_441-2019.pdf/5ab03c6a-39f0-2d5c-0c2c-1c9aef522add?t=1578000524718" TargetMode="External"/><Relationship Id="rId23" Type="http://schemas.openxmlformats.org/officeDocument/2006/relationships/hyperlink" Target="https://www.alcaldiabogota.gov.co/sisjur/normas/Norma1.jsp?i=67747" TargetMode="External"/><Relationship Id="rId28" Type="http://schemas.openxmlformats.org/officeDocument/2006/relationships/hyperlink" Target="https://www.shd.gov.co/shd/sites/default/files/documentos/Circular_DDP_005_2020_0.pdf" TargetMode="External"/><Relationship Id="rId36" Type="http://schemas.openxmlformats.org/officeDocument/2006/relationships/drawing" Target="../drawings/drawing12.xml"/><Relationship Id="rId10" Type="http://schemas.openxmlformats.org/officeDocument/2006/relationships/hyperlink" Target="http://www.alcaldiabogota.gov.co/sisjur/normas/Norma1.jsp?i=1693" TargetMode="External"/><Relationship Id="rId19" Type="http://schemas.openxmlformats.org/officeDocument/2006/relationships/hyperlink" Target="http://legal.legis.com.co/document/Index?obra=legcol&amp;document=legcol_235c27aa733145d889c7c92b0ced199b" TargetMode="External"/><Relationship Id="rId31" Type="http://schemas.openxmlformats.org/officeDocument/2006/relationships/hyperlink" Target="https://www.contaduria.gov.co/documents/20127/225823/RESOLUCI%C3%93N+No.+221+DE+2020+-+Resoluci%C3%B3n+modificaci%C3%B3n+CGC+Entidades+de+gobierno+%281%29.pdf/d8ba6f67-46dd-ced7-e85e-b6b9a94de90b" TargetMode="External"/><Relationship Id="rId4" Type="http://schemas.openxmlformats.org/officeDocument/2006/relationships/hyperlink" Target="http://www.alcaldiabogota.gov.co/sisjur/normas/Norma1.jsp?i=71633" TargetMode="External"/><Relationship Id="rId9" Type="http://schemas.openxmlformats.org/officeDocument/2006/relationships/hyperlink" Target="https://www.shd.gov.co/shd/sites/default/files/normatividad/CIRCULAR%20No.%20001%20del%2024%20de%20enero%20de%202018%20Aplicaci%C3%B3n%20Tarifa%20y%20Distribuci%C3%B3n%20Estampilla%20Universidad%20Distrital%20Francisco%20Jos%C3%A9%20de%20Caldas%2050%20A%C3%B1os.pdf" TargetMode="External"/><Relationship Id="rId14" Type="http://schemas.openxmlformats.org/officeDocument/2006/relationships/hyperlink" Target="https://fuga.gov.co/sites/default/files/resol-modificatoria-mipg-14jun2019_0.pdf" TargetMode="External"/><Relationship Id="rId22" Type="http://schemas.openxmlformats.org/officeDocument/2006/relationships/hyperlink" Target="http://www.shd.gov.co/shd/sites/default/files/normatividad/Res_DDC_003_30dic2014_presentacion_informacion_contable.pdf" TargetMode="External"/><Relationship Id="rId27" Type="http://schemas.openxmlformats.org/officeDocument/2006/relationships/hyperlink" Target="https://mail.google.com/mail/u/0/?pli=1" TargetMode="External"/><Relationship Id="rId30" Type="http://schemas.openxmlformats.org/officeDocument/2006/relationships/hyperlink" Target="https://www.contaduria.gov.co/documents/20127/36444/Res_%2B533.pdf/b513cc87-7726-04ab-02e4-8691544220c6?t=1558381851097" TargetMode="External"/><Relationship Id="rId35" Type="http://schemas.openxmlformats.org/officeDocument/2006/relationships/printerSettings" Target="../printerSettings/printerSettings10.bin"/><Relationship Id="rId8" Type="http://schemas.openxmlformats.org/officeDocument/2006/relationships/hyperlink" Target="http://www.shd.gov.co/shd/sites/default/files/normatividad/Resoluci%C3%B3n%20SDH-295%20de%2024-11-2017%20PAC.pdf" TargetMode="External"/><Relationship Id="rId3" Type="http://schemas.openxmlformats.org/officeDocument/2006/relationships/hyperlink" Target="http://www.incp.org.co/Site/2016/info/archivos/resolucion-087-2016-contaduria.pdf"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alcaldiabogota.gov.co/sisjur/normas/Norma1.jsp?i=6548" TargetMode="External"/><Relationship Id="rId21" Type="http://schemas.openxmlformats.org/officeDocument/2006/relationships/hyperlink" Target="https://www.alcaldiabogota.gov.co/sisjur/normas/Norma1.jsp?i=6546&amp;dt=S" TargetMode="External"/><Relationship Id="rId34" Type="http://schemas.openxmlformats.org/officeDocument/2006/relationships/hyperlink" Target="https://www.alcaldiabogota.gov.co/sisjur/normas/Norma1.jsp?i=186&amp;dt=S" TargetMode="External"/><Relationship Id="rId42" Type="http://schemas.openxmlformats.org/officeDocument/2006/relationships/hyperlink" Target="http://www.secretariasenado.gov.co/senado/basedoc/codigo_civil.html" TargetMode="External"/><Relationship Id="rId47" Type="http://schemas.openxmlformats.org/officeDocument/2006/relationships/hyperlink" Target="mailto:https://www.alcaldiabogota.gov.co/sisjur/normas/Norma1.jsp?i=104667" TargetMode="External"/><Relationship Id="rId50" Type="http://schemas.openxmlformats.org/officeDocument/2006/relationships/hyperlink" Target="mailto:https://www.alcaldiabogota.gov.co/sisjur/normas/Norma1.jsp?i=94806" TargetMode="External"/><Relationship Id="rId55" Type="http://schemas.openxmlformats.org/officeDocument/2006/relationships/hyperlink" Target="mailto:https://www.funcionpublica.gov.co/eva/gestornormativo/norma.php?i=111914" TargetMode="External"/><Relationship Id="rId63" Type="http://schemas.openxmlformats.org/officeDocument/2006/relationships/vmlDrawing" Target="../drawings/vmlDrawing10.vml"/><Relationship Id="rId7" Type="http://schemas.openxmlformats.org/officeDocument/2006/relationships/hyperlink" Target="https://www.alcaldiabogota.gov.co/sisjur/normas/Norma1.jsp?i=25678" TargetMode="External"/><Relationship Id="rId2" Type="http://schemas.openxmlformats.org/officeDocument/2006/relationships/hyperlink" Target="https://www.alcaldiabogota.gov.co/sisjur/normas/Norma1.jsp?i=5304" TargetMode="External"/><Relationship Id="rId16" Type="http://schemas.openxmlformats.org/officeDocument/2006/relationships/hyperlink" Target="http://www.bogotajuridica.gov.co/sisjur/normas/Norma1.jsp?i=43292" TargetMode="External"/><Relationship Id="rId29" Type="http://schemas.openxmlformats.org/officeDocument/2006/relationships/hyperlink" Target="https://www.alcaldiabogota.gov.co/sisjur/normas/Norma1.jsp?i=17004&amp;dt=S" TargetMode="External"/><Relationship Id="rId11" Type="http://schemas.openxmlformats.org/officeDocument/2006/relationships/hyperlink" Target="http://www.suin-juriscol.gov.co/viewDocument.asp?ruta=DirectivasP/30021435" TargetMode="External"/><Relationship Id="rId24" Type="http://schemas.openxmlformats.org/officeDocument/2006/relationships/hyperlink" Target="https://www.alcaldiabogota.gov.co/sisjur/normas/Norma1.jsp?i=1208" TargetMode="External"/><Relationship Id="rId32" Type="http://schemas.openxmlformats.org/officeDocument/2006/relationships/hyperlink" Target="https://www.alcaldiabogota.gov.co/sisjur/normas/Norma1.jsp?i=3992&amp;dt=S" TargetMode="External"/><Relationship Id="rId37" Type="http://schemas.openxmlformats.org/officeDocument/2006/relationships/hyperlink" Target="https://www.alcaldiabogota.gov.co/sisjur/normas/Norma1.jsp?i=15057&amp;dt=S" TargetMode="External"/><Relationship Id="rId40" Type="http://schemas.openxmlformats.org/officeDocument/2006/relationships/hyperlink" Target="https://www.alcaldiabogota.gov.co/sisjur/normas/Norma1.jsp?i=41034&amp;dt=S" TargetMode="External"/><Relationship Id="rId45" Type="http://schemas.openxmlformats.org/officeDocument/2006/relationships/hyperlink" Target="mailto:https://www.funcionpublica.gov.co/eva/gestornormativo/norma.php?i=110594" TargetMode="External"/><Relationship Id="rId53" Type="http://schemas.openxmlformats.org/officeDocument/2006/relationships/hyperlink" Target="mailto:https://www.funcionpublica.gov.co/eva/gestornormativo/norma.php?i=127580%23:~:text=%2D%20Subtema%3A%20COVID%2D19,Emergencia%20Econ%C3%B3mica%2C%20Social%20y%20Ecol%C3%B3gica." TargetMode="External"/><Relationship Id="rId58" Type="http://schemas.openxmlformats.org/officeDocument/2006/relationships/hyperlink" Target="mailto:https://www.funcionpublica.gov.co/eva/gestornormativo/norma.php?i=110334" TargetMode="External"/><Relationship Id="rId5" Type="http://schemas.openxmlformats.org/officeDocument/2006/relationships/hyperlink" Target="http://www.bogotajuridica.gov.co/sisjur/normas/Norma1.jsp?i=1208" TargetMode="External"/><Relationship Id="rId61" Type="http://schemas.openxmlformats.org/officeDocument/2006/relationships/printerSettings" Target="../printerSettings/printerSettings11.bin"/><Relationship Id="rId19" Type="http://schemas.openxmlformats.org/officeDocument/2006/relationships/hyperlink" Target="https://www.alcaldiabogota.gov.co/sisjur/normas/Norma1.jsp?i=71552" TargetMode="External"/><Relationship Id="rId14" Type="http://schemas.openxmlformats.org/officeDocument/2006/relationships/hyperlink" Target="https://www.alcaldiabogota.gov.co/sisjur/normas/Norma1.jsp?i=4734&amp;dt=S" TargetMode="External"/><Relationship Id="rId22" Type="http://schemas.openxmlformats.org/officeDocument/2006/relationships/hyperlink" Target="http://www.bogotajuridica.gov.co/sisjur/normas/Norma1.jsp?i=4125" TargetMode="External"/><Relationship Id="rId27" Type="http://schemas.openxmlformats.org/officeDocument/2006/relationships/hyperlink" Target="https://www.alcaldiabogota.gov.co/sisjur/normas/Norma1.jsp?i=34710" TargetMode="External"/><Relationship Id="rId30" Type="http://schemas.openxmlformats.org/officeDocument/2006/relationships/hyperlink" Target="https://www.alcaldiabogota.gov.co/sisjur/normas/Norma1.jsp?dt=S&amp;i=62518" TargetMode="External"/><Relationship Id="rId35" Type="http://schemas.openxmlformats.org/officeDocument/2006/relationships/hyperlink" Target="https://www.alcaldiabogota.gov.co/sisjur/normas/Norma1.jsp?i=6059" TargetMode="External"/><Relationship Id="rId43" Type="http://schemas.openxmlformats.org/officeDocument/2006/relationships/hyperlink" Target="mailto:https://www.alcaldiabogota.gov.co/sisjur/normas/Norma1.jsp?i=109468" TargetMode="External"/><Relationship Id="rId48" Type="http://schemas.openxmlformats.org/officeDocument/2006/relationships/hyperlink" Target="mailto:https://www.alcaldiabogota.gov.co/sisjur/normas/Norma1.jsp?i=100006" TargetMode="External"/><Relationship Id="rId56" Type="http://schemas.openxmlformats.org/officeDocument/2006/relationships/hyperlink" Target="mailto:https://www.procuraduria.gov.co/portal/media/file/RES0143-2020.pdf" TargetMode="External"/><Relationship Id="rId64" Type="http://schemas.openxmlformats.org/officeDocument/2006/relationships/table" Target="../tables/table15.xml"/><Relationship Id="rId8" Type="http://schemas.openxmlformats.org/officeDocument/2006/relationships/hyperlink" Target="https://www.alcaldiabogota.gov.co/sisjur/normas/Norma1.jsp?i=41249" TargetMode="External"/><Relationship Id="rId51" Type="http://schemas.openxmlformats.org/officeDocument/2006/relationships/hyperlink" Target="mailto:https://actosadministrativos.ramajudicial.gov.co/GetFile.ashx?url=%7e%2fApp_Data%2fUpload%2fPCSJA20-11581.pdf" TargetMode="External"/><Relationship Id="rId3" Type="http://schemas.openxmlformats.org/officeDocument/2006/relationships/hyperlink" Target="https://www.alcaldiabogota.gov.co/sisjur/normas/Norma1.jsp?i=6061" TargetMode="External"/><Relationship Id="rId12" Type="http://schemas.openxmlformats.org/officeDocument/2006/relationships/hyperlink" Target="https://www.alcaldiabogota.gov.co/sisjur/normas/Norma1.jsp?i=5230&amp;dt=S" TargetMode="External"/><Relationship Id="rId17" Type="http://schemas.openxmlformats.org/officeDocument/2006/relationships/hyperlink" Target="https://www.alcaldiabogota.gov.co/sisjur/normas/Norma1.jsp?i=44643&amp;dt=S" TargetMode="External"/><Relationship Id="rId25" Type="http://schemas.openxmlformats.org/officeDocument/2006/relationships/hyperlink" Target="https://www.alcaldiabogota.gov.co/sisjur/normas/Norma1.jsp?i=1533&amp;dt=S" TargetMode="External"/><Relationship Id="rId33" Type="http://schemas.openxmlformats.org/officeDocument/2006/relationships/hyperlink" Target="https://www.alcaldiabogota.gov.co/sisjur/normas/Norma1.jsp?i=188&amp;dt=S" TargetMode="External"/><Relationship Id="rId38" Type="http://schemas.openxmlformats.org/officeDocument/2006/relationships/hyperlink" Target="http://www.bogotajuridica.gov.co/sisjur/normas/Norma1.jsp?i=34488" TargetMode="External"/><Relationship Id="rId46" Type="http://schemas.openxmlformats.org/officeDocument/2006/relationships/hyperlink" Target="mailto:https://www.alcaldiabogota.gov.co/sisjur/normas/Norma1.jsp?i=105225" TargetMode="External"/><Relationship Id="rId59" Type="http://schemas.openxmlformats.org/officeDocument/2006/relationships/hyperlink" Target="mailto:https://www.procuraduria.gov.co/portal/media/file/Resolucio%CC%81n_127%20Conciliacio%CC%81n%20Extrajudicial_pdf(1).pdf" TargetMode="External"/><Relationship Id="rId20" Type="http://schemas.openxmlformats.org/officeDocument/2006/relationships/hyperlink" Target="http://www.bogotajuridica.gov.co/sisjur/normas/Norma1.jsp?i=276" TargetMode="External"/><Relationship Id="rId41" Type="http://schemas.openxmlformats.org/officeDocument/2006/relationships/hyperlink" Target="https://www.alcaldiabogota.gov.co/sisjur/normas/Norma1.jsp?i=80062" TargetMode="External"/><Relationship Id="rId54" Type="http://schemas.openxmlformats.org/officeDocument/2006/relationships/hyperlink" Target="mailto:https://www.funcionpublica.gov.co/eva/gestornormativo/norma.php?i=113657" TargetMode="External"/><Relationship Id="rId62" Type="http://schemas.openxmlformats.org/officeDocument/2006/relationships/drawing" Target="../drawings/drawing13.xml"/><Relationship Id="rId1" Type="http://schemas.openxmlformats.org/officeDocument/2006/relationships/hyperlink" Target="http://www.bogotajuridica.gov.co/sisjur/normas/Norma1.jsp?i=41102" TargetMode="External"/><Relationship Id="rId6" Type="http://schemas.openxmlformats.org/officeDocument/2006/relationships/hyperlink" Target="https://www.alcaldiabogota.gov.co/sisjur/normas/Norma1.jsp?i=8788" TargetMode="External"/><Relationship Id="rId15" Type="http://schemas.openxmlformats.org/officeDocument/2006/relationships/hyperlink" Target="https://www.alcaldiabogota.gov.co/sisjur/normas/Norma1.jsp?i=18718&amp;dt=S" TargetMode="External"/><Relationship Id="rId23" Type="http://schemas.openxmlformats.org/officeDocument/2006/relationships/hyperlink" Target="http://www.bogotajuridica.gov.co/sisjur/normas/Norma1.jsp?i=321" TargetMode="External"/><Relationship Id="rId28" Type="http://schemas.openxmlformats.org/officeDocument/2006/relationships/hyperlink" Target="https://www.alcaldiabogota.gov.co/sisjur/normas/Norma1.jsp?i=1333&amp;dt=S" TargetMode="External"/><Relationship Id="rId36" Type="http://schemas.openxmlformats.org/officeDocument/2006/relationships/hyperlink" Target="https://www.alcaldiabogota.gov.co/sisjur/normas/Norma1.jsp?i=4164" TargetMode="External"/><Relationship Id="rId49" Type="http://schemas.openxmlformats.org/officeDocument/2006/relationships/hyperlink" Target="mailto:https://actosadministrativos.ramajudicial.gov.co/GetFile.ashx?url=%7e%2fApp_Data%2fUpload%2fPCSJA20-11632.pdf" TargetMode="External"/><Relationship Id="rId57" Type="http://schemas.openxmlformats.org/officeDocument/2006/relationships/hyperlink" Target="mailto:https://www.mininterior.gov.co/sites/default/files/decreto-491-28-marzo-2020.pdf" TargetMode="External"/><Relationship Id="rId10" Type="http://schemas.openxmlformats.org/officeDocument/2006/relationships/hyperlink" Target="https://www.alcaldiabogota.gov.co/sisjur/normas/Norma1.jsp?i=53776" TargetMode="External"/><Relationship Id="rId31" Type="http://schemas.openxmlformats.org/officeDocument/2006/relationships/hyperlink" Target="https://www.alcaldiabogota.gov.co/sisjur/normas/Norma1.jsp?i=338&amp;dt=S" TargetMode="External"/><Relationship Id="rId44" Type="http://schemas.openxmlformats.org/officeDocument/2006/relationships/hyperlink" Target="mailto:https://www.alcaldiabogota.gov.co/sisjur/normas/Norma1.jsp?i=109452" TargetMode="External"/><Relationship Id="rId52" Type="http://schemas.openxmlformats.org/officeDocument/2006/relationships/hyperlink" Target="mailto:https://actosadministrativos.ramajudicial.gov.co/GetFile.ashx?url=%7e%2fApp_Data%2fUpload%2fPCSJA20-11567.pdf" TargetMode="External"/><Relationship Id="rId60" Type="http://schemas.openxmlformats.org/officeDocument/2006/relationships/hyperlink" Target="mailto:https://www.procuraduria.gov.co/portal/media/file/Resolucio%CC%81n_133_%20Atenci%C3%B3n%20CAP.pdf" TargetMode="External"/><Relationship Id="rId65" Type="http://schemas.openxmlformats.org/officeDocument/2006/relationships/comments" Target="../comments10.xml"/><Relationship Id="rId4" Type="http://schemas.openxmlformats.org/officeDocument/2006/relationships/hyperlink" Target="http://www.bogotajuridica.gov.co/sisjur/normas/Norma1.jsp?i=304" TargetMode="External"/><Relationship Id="rId9" Type="http://schemas.openxmlformats.org/officeDocument/2006/relationships/hyperlink" Target="https://www.alcaldiabogota.gov.co/sisjur/normas/Norma1.jsp?i=48425&amp;dt=S" TargetMode="External"/><Relationship Id="rId13" Type="http://schemas.openxmlformats.org/officeDocument/2006/relationships/hyperlink" Target="https://www.alcaldiabogota.gov.co/sisjur/normas/Norma1.jsp?i=63003&amp;dt=S" TargetMode="External"/><Relationship Id="rId18" Type="http://schemas.openxmlformats.org/officeDocument/2006/relationships/hyperlink" Target="https://www.alcaldiabogota.gov.co/sisjur/normas/Norma1.jsp?i=45322&amp;dt=S" TargetMode="External"/><Relationship Id="rId39" Type="http://schemas.openxmlformats.org/officeDocument/2006/relationships/hyperlink" Target="https://www.alcaldiabogota.gov.co/sisjur/normas/Norma1.jsp?i=36199"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legal.legis.com.co/document/index?obra=legcol&amp;bookmark=bf1b8c202940e6b4fed8deb9da271109f30nf9" TargetMode="External"/><Relationship Id="rId2" Type="http://schemas.openxmlformats.org/officeDocument/2006/relationships/hyperlink" Target="https://www.alcaldiabogota.gov.co/sisjur/normas/Norma1.jsp?i=45211&amp;dt=S" TargetMode="External"/><Relationship Id="rId1" Type="http://schemas.openxmlformats.org/officeDocument/2006/relationships/hyperlink" Target="https://www.alcaldiabogota.gov.co/sisjur/normas/Norma1.jsp?i=40685&amp;dt=S" TargetMode="External"/><Relationship Id="rId5" Type="http://schemas.openxmlformats.org/officeDocument/2006/relationships/hyperlink" Target="https://www.alcaldiabogota.gov.co/sisjur/normas/Norma1.jsp?i=88580" TargetMode="External"/><Relationship Id="rId4" Type="http://schemas.openxmlformats.org/officeDocument/2006/relationships/hyperlink" Target="https://secretariageneral.gov.co/sites/default/files/decreto_591_de_20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3D43-C687-410D-8688-E66932581F6A}">
  <sheetPr>
    <tabColor rgb="FFFF0000"/>
  </sheetPr>
  <dimension ref="A1:Y1009"/>
  <sheetViews>
    <sheetView zoomScale="70" zoomScaleNormal="70" workbookViewId="0">
      <selection activeCell="I45" sqref="I45"/>
    </sheetView>
  </sheetViews>
  <sheetFormatPr baseColWidth="10" defaultColWidth="14.42578125" defaultRowHeight="15" customHeight="1" x14ac:dyDescent="0.2"/>
  <cols>
    <col min="1" max="2" width="20" style="385" customWidth="1"/>
    <col min="3" max="3" width="19.42578125" style="385" customWidth="1"/>
    <col min="4" max="4" width="31.85546875" style="385" customWidth="1"/>
    <col min="5" max="5" width="51.7109375" style="385" customWidth="1"/>
    <col min="6" max="6" width="20" style="385" customWidth="1"/>
    <col min="7" max="7" width="49.42578125" style="385" customWidth="1"/>
    <col min="8" max="8" width="51" style="385" customWidth="1"/>
    <col min="9" max="9" width="44.140625" style="385" customWidth="1"/>
    <col min="10" max="25" width="11.42578125" style="385" customWidth="1"/>
    <col min="26" max="16384" width="14.42578125" style="385"/>
  </cols>
  <sheetData>
    <row r="1" spans="1:25" ht="118.5" customHeight="1" thickBot="1" x14ac:dyDescent="0.25">
      <c r="A1" s="381"/>
      <c r="B1" s="382"/>
      <c r="C1" s="382"/>
      <c r="D1" s="382"/>
      <c r="E1" s="382"/>
      <c r="F1" s="382"/>
      <c r="G1" s="383"/>
      <c r="H1" s="383"/>
      <c r="I1" s="382"/>
      <c r="J1" s="384"/>
      <c r="K1" s="384"/>
      <c r="L1" s="384"/>
      <c r="M1" s="384"/>
      <c r="N1" s="384"/>
      <c r="O1" s="384"/>
      <c r="P1" s="384"/>
      <c r="Q1" s="384"/>
      <c r="R1" s="384"/>
      <c r="S1" s="384"/>
      <c r="T1" s="384"/>
      <c r="U1" s="384"/>
      <c r="V1" s="384"/>
      <c r="W1" s="384"/>
      <c r="X1" s="384"/>
      <c r="Y1" s="384"/>
    </row>
    <row r="2" spans="1:25" ht="48" customHeight="1" thickBot="1" x14ac:dyDescent="0.25">
      <c r="A2" s="451" t="s">
        <v>0</v>
      </c>
      <c r="B2" s="450"/>
      <c r="C2" s="452" t="s">
        <v>1</v>
      </c>
      <c r="D2" s="449"/>
      <c r="E2" s="449"/>
      <c r="F2" s="449"/>
      <c r="G2" s="450"/>
      <c r="H2" s="386" t="s">
        <v>2</v>
      </c>
      <c r="I2" s="387" t="s">
        <v>1414</v>
      </c>
      <c r="J2" s="384"/>
      <c r="K2" s="384"/>
      <c r="L2" s="384"/>
      <c r="M2" s="384"/>
      <c r="N2" s="384"/>
      <c r="O2" s="384"/>
      <c r="P2" s="384"/>
      <c r="Q2" s="384"/>
      <c r="R2" s="384"/>
      <c r="S2" s="384"/>
      <c r="T2" s="384"/>
      <c r="U2" s="384"/>
      <c r="V2" s="384"/>
      <c r="W2" s="384"/>
      <c r="X2" s="384"/>
      <c r="Y2" s="384"/>
    </row>
    <row r="3" spans="1:25" ht="14.25" customHeight="1" x14ac:dyDescent="0.2">
      <c r="A3" s="453" t="s">
        <v>3</v>
      </c>
      <c r="B3" s="454"/>
      <c r="C3" s="454"/>
      <c r="D3" s="454"/>
      <c r="E3" s="454"/>
      <c r="F3" s="454"/>
      <c r="G3" s="454"/>
      <c r="H3" s="455"/>
      <c r="I3" s="388" t="s">
        <v>4</v>
      </c>
      <c r="J3" s="389"/>
      <c r="K3" s="389"/>
      <c r="L3" s="389"/>
      <c r="M3" s="389"/>
      <c r="N3" s="389"/>
      <c r="O3" s="389"/>
      <c r="P3" s="389"/>
      <c r="Q3" s="389"/>
      <c r="R3" s="389"/>
      <c r="S3" s="389"/>
      <c r="T3" s="389"/>
      <c r="U3" s="389"/>
      <c r="V3" s="389"/>
      <c r="W3" s="389"/>
      <c r="X3" s="389"/>
      <c r="Y3" s="389"/>
    </row>
    <row r="4" spans="1:25" ht="14.25" customHeight="1" x14ac:dyDescent="0.2">
      <c r="A4" s="390" t="s">
        <v>5</v>
      </c>
      <c r="B4" s="390" t="s">
        <v>6</v>
      </c>
      <c r="C4" s="390" t="s">
        <v>7</v>
      </c>
      <c r="D4" s="390" t="s">
        <v>8</v>
      </c>
      <c r="E4" s="390" t="s">
        <v>9</v>
      </c>
      <c r="F4" s="390" t="s">
        <v>10</v>
      </c>
      <c r="G4" s="391" t="s">
        <v>11</v>
      </c>
      <c r="H4" s="391" t="s">
        <v>12</v>
      </c>
      <c r="I4" s="392" t="s">
        <v>13</v>
      </c>
      <c r="J4" s="393"/>
      <c r="K4" s="393"/>
      <c r="L4" s="393"/>
      <c r="M4" s="393"/>
      <c r="N4" s="393"/>
      <c r="O4" s="393"/>
      <c r="P4" s="393"/>
      <c r="Q4" s="393"/>
      <c r="R4" s="393"/>
      <c r="S4" s="393"/>
      <c r="T4" s="393"/>
      <c r="U4" s="393"/>
      <c r="V4" s="393"/>
      <c r="W4" s="393"/>
      <c r="X4" s="393"/>
      <c r="Y4" s="393"/>
    </row>
    <row r="5" spans="1:25" ht="57.75" customHeight="1" x14ac:dyDescent="0.2">
      <c r="A5" s="394" t="s">
        <v>14</v>
      </c>
      <c r="B5" s="395" t="s">
        <v>15</v>
      </c>
      <c r="C5" s="394" t="s">
        <v>1217</v>
      </c>
      <c r="D5" s="394" t="s">
        <v>19</v>
      </c>
      <c r="E5" s="396">
        <v>1952</v>
      </c>
      <c r="F5" s="397">
        <v>43493</v>
      </c>
      <c r="G5" s="398" t="s">
        <v>1473</v>
      </c>
      <c r="H5" s="398" t="s">
        <v>1474</v>
      </c>
      <c r="I5" s="394" t="s">
        <v>1426</v>
      </c>
      <c r="J5" s="389"/>
      <c r="K5" s="389"/>
      <c r="L5" s="389"/>
      <c r="M5" s="389"/>
      <c r="N5" s="389"/>
      <c r="O5" s="389"/>
      <c r="P5" s="389"/>
      <c r="Q5" s="389"/>
      <c r="R5" s="389"/>
      <c r="S5" s="389"/>
      <c r="T5" s="389"/>
      <c r="U5" s="389"/>
      <c r="V5" s="389"/>
      <c r="W5" s="389"/>
      <c r="X5" s="389"/>
      <c r="Y5" s="389"/>
    </row>
    <row r="6" spans="1:25" ht="62.25" customHeight="1" x14ac:dyDescent="0.2">
      <c r="A6" s="399" t="s">
        <v>1468</v>
      </c>
      <c r="B6" s="400" t="s">
        <v>24</v>
      </c>
      <c r="C6" s="399" t="s">
        <v>1469</v>
      </c>
      <c r="D6" s="401" t="s">
        <v>36</v>
      </c>
      <c r="E6" s="402">
        <v>233</v>
      </c>
      <c r="F6" s="397">
        <v>43259</v>
      </c>
      <c r="G6" s="398" t="s">
        <v>1470</v>
      </c>
      <c r="H6" s="398" t="s">
        <v>1471</v>
      </c>
      <c r="I6" s="399" t="s">
        <v>1472</v>
      </c>
      <c r="J6" s="389"/>
      <c r="K6" s="389"/>
      <c r="L6" s="389"/>
      <c r="M6" s="389"/>
      <c r="N6" s="389"/>
      <c r="O6" s="389"/>
      <c r="P6" s="389"/>
      <c r="Q6" s="389"/>
      <c r="R6" s="389"/>
      <c r="S6" s="389"/>
      <c r="T6" s="389"/>
      <c r="U6" s="389"/>
      <c r="V6" s="389"/>
      <c r="W6" s="389"/>
      <c r="X6" s="389"/>
      <c r="Y6" s="389"/>
    </row>
    <row r="7" spans="1:25" ht="39.75" customHeight="1" x14ac:dyDescent="0.2">
      <c r="A7" s="394" t="s">
        <v>1467</v>
      </c>
      <c r="B7" s="394" t="s">
        <v>15</v>
      </c>
      <c r="C7" s="394" t="s">
        <v>1300</v>
      </c>
      <c r="D7" s="394" t="s">
        <v>35</v>
      </c>
      <c r="E7" s="396">
        <v>612</v>
      </c>
      <c r="F7" s="403">
        <v>43194</v>
      </c>
      <c r="G7" s="398" t="s">
        <v>1343</v>
      </c>
      <c r="H7" s="398" t="s">
        <v>1</v>
      </c>
      <c r="I7" s="404" t="s">
        <v>1317</v>
      </c>
      <c r="J7" s="389"/>
      <c r="K7" s="389"/>
      <c r="L7" s="389"/>
      <c r="M7" s="389"/>
      <c r="N7" s="389"/>
      <c r="O7" s="389"/>
      <c r="P7" s="389"/>
      <c r="Q7" s="389"/>
      <c r="R7" s="389"/>
      <c r="S7" s="389"/>
      <c r="T7" s="389"/>
      <c r="U7" s="389"/>
      <c r="V7" s="389"/>
      <c r="W7" s="389"/>
      <c r="X7" s="389"/>
      <c r="Y7" s="389"/>
    </row>
    <row r="8" spans="1:25" ht="100.5" customHeight="1" x14ac:dyDescent="0.2">
      <c r="A8" s="395" t="s">
        <v>14</v>
      </c>
      <c r="B8" s="395" t="s">
        <v>15</v>
      </c>
      <c r="C8" s="394" t="s">
        <v>16</v>
      </c>
      <c r="D8" s="405" t="s">
        <v>17</v>
      </c>
      <c r="E8" s="406" t="s">
        <v>1465</v>
      </c>
      <c r="F8" s="397">
        <v>42989</v>
      </c>
      <c r="G8" s="398" t="s">
        <v>1466</v>
      </c>
      <c r="H8" s="398" t="s">
        <v>1</v>
      </c>
      <c r="I8" s="395" t="s">
        <v>1418</v>
      </c>
      <c r="J8" s="389"/>
      <c r="K8" s="389"/>
      <c r="L8" s="389"/>
      <c r="M8" s="389"/>
      <c r="N8" s="389"/>
      <c r="O8" s="389"/>
      <c r="P8" s="389"/>
      <c r="Q8" s="389"/>
      <c r="R8" s="389"/>
      <c r="S8" s="389"/>
      <c r="T8" s="389"/>
      <c r="U8" s="389"/>
      <c r="V8" s="389"/>
      <c r="W8" s="389"/>
      <c r="X8" s="389"/>
      <c r="Y8" s="389"/>
    </row>
    <row r="9" spans="1:25" ht="65.25" customHeight="1" x14ac:dyDescent="0.2">
      <c r="A9" s="395" t="s">
        <v>14</v>
      </c>
      <c r="B9" s="395" t="s">
        <v>24</v>
      </c>
      <c r="C9" s="394" t="s">
        <v>1220</v>
      </c>
      <c r="D9" s="405" t="s">
        <v>17</v>
      </c>
      <c r="E9" s="396" t="s">
        <v>1463</v>
      </c>
      <c r="F9" s="397">
        <v>42646</v>
      </c>
      <c r="G9" s="398" t="s">
        <v>1464</v>
      </c>
      <c r="H9" s="398" t="s">
        <v>1</v>
      </c>
      <c r="I9" s="395" t="s">
        <v>1418</v>
      </c>
      <c r="J9" s="389"/>
      <c r="K9" s="389"/>
      <c r="L9" s="389"/>
      <c r="M9" s="389"/>
      <c r="N9" s="389"/>
      <c r="O9" s="389"/>
      <c r="P9" s="389"/>
      <c r="Q9" s="389"/>
      <c r="R9" s="389"/>
      <c r="S9" s="389"/>
      <c r="T9" s="389"/>
      <c r="U9" s="389"/>
      <c r="V9" s="389"/>
      <c r="W9" s="389"/>
      <c r="X9" s="389"/>
      <c r="Y9" s="389"/>
    </row>
    <row r="10" spans="1:25" ht="58.5" customHeight="1" x14ac:dyDescent="0.2">
      <c r="A10" s="395" t="s">
        <v>14</v>
      </c>
      <c r="B10" s="395" t="s">
        <v>15</v>
      </c>
      <c r="C10" s="394" t="s">
        <v>16</v>
      </c>
      <c r="D10" s="405" t="s">
        <v>17</v>
      </c>
      <c r="E10" s="406" t="s">
        <v>1461</v>
      </c>
      <c r="F10" s="397">
        <v>42395</v>
      </c>
      <c r="G10" s="398" t="s">
        <v>1462</v>
      </c>
      <c r="H10" s="398" t="s">
        <v>1</v>
      </c>
      <c r="I10" s="395" t="s">
        <v>1418</v>
      </c>
      <c r="J10" s="389"/>
      <c r="K10" s="389"/>
      <c r="L10" s="389"/>
      <c r="M10" s="389"/>
      <c r="N10" s="389"/>
      <c r="O10" s="389"/>
      <c r="P10" s="389"/>
      <c r="Q10" s="389"/>
      <c r="R10" s="389"/>
      <c r="S10" s="389"/>
      <c r="T10" s="389"/>
      <c r="U10" s="389"/>
      <c r="V10" s="389"/>
      <c r="W10" s="389"/>
      <c r="X10" s="389"/>
      <c r="Y10" s="389"/>
    </row>
    <row r="11" spans="1:25" ht="67.5" customHeight="1" x14ac:dyDescent="0.2">
      <c r="A11" s="404" t="s">
        <v>1459</v>
      </c>
      <c r="B11" s="404" t="s">
        <v>15</v>
      </c>
      <c r="C11" s="404" t="s">
        <v>32</v>
      </c>
      <c r="D11" s="404" t="s">
        <v>19</v>
      </c>
      <c r="E11" s="407">
        <v>1755</v>
      </c>
      <c r="F11" s="408">
        <v>42215</v>
      </c>
      <c r="G11" s="409" t="s">
        <v>33</v>
      </c>
      <c r="H11" s="398" t="s">
        <v>1</v>
      </c>
      <c r="I11" s="410" t="s">
        <v>1460</v>
      </c>
      <c r="J11" s="389"/>
      <c r="K11" s="389"/>
      <c r="L11" s="389"/>
      <c r="M11" s="389"/>
      <c r="N11" s="389"/>
      <c r="O11" s="389"/>
      <c r="P11" s="389"/>
      <c r="Q11" s="389"/>
      <c r="R11" s="389"/>
      <c r="S11" s="389"/>
      <c r="T11" s="389"/>
      <c r="U11" s="389"/>
      <c r="V11" s="389"/>
      <c r="W11" s="389"/>
      <c r="X11" s="389"/>
      <c r="Y11" s="389"/>
    </row>
    <row r="12" spans="1:25" s="414" customFormat="1" ht="42.75" customHeight="1" x14ac:dyDescent="0.2">
      <c r="A12" s="400" t="s">
        <v>14</v>
      </c>
      <c r="B12" s="400" t="s">
        <v>15</v>
      </c>
      <c r="C12" s="399" t="s">
        <v>28</v>
      </c>
      <c r="D12" s="411" t="s">
        <v>19</v>
      </c>
      <c r="E12" s="407">
        <v>1575</v>
      </c>
      <c r="F12" s="412">
        <v>42191</v>
      </c>
      <c r="G12" s="409" t="s">
        <v>1360</v>
      </c>
      <c r="H12" s="398" t="s">
        <v>1</v>
      </c>
      <c r="I12" s="399" t="s">
        <v>1446</v>
      </c>
      <c r="J12" s="413"/>
      <c r="K12" s="413"/>
      <c r="L12" s="413"/>
      <c r="M12" s="413"/>
      <c r="N12" s="413"/>
      <c r="O12" s="413"/>
      <c r="P12" s="413"/>
      <c r="Q12" s="413"/>
      <c r="R12" s="413"/>
      <c r="S12" s="413"/>
      <c r="T12" s="413"/>
      <c r="U12" s="413"/>
      <c r="V12" s="413"/>
      <c r="W12" s="413"/>
      <c r="X12" s="413"/>
      <c r="Y12" s="413"/>
    </row>
    <row r="13" spans="1:25" ht="45.75" customHeight="1" x14ac:dyDescent="0.2">
      <c r="A13" s="395" t="s">
        <v>14</v>
      </c>
      <c r="B13" s="395" t="s">
        <v>15</v>
      </c>
      <c r="C13" s="394" t="s">
        <v>16</v>
      </c>
      <c r="D13" s="415" t="s">
        <v>17</v>
      </c>
      <c r="E13" s="407">
        <v>1080</v>
      </c>
      <c r="F13" s="397">
        <v>42150</v>
      </c>
      <c r="G13" s="398" t="s">
        <v>1457</v>
      </c>
      <c r="H13" s="398" t="s">
        <v>1</v>
      </c>
      <c r="I13" s="395" t="s">
        <v>1418</v>
      </c>
      <c r="J13" s="389"/>
      <c r="K13" s="389"/>
      <c r="L13" s="389"/>
      <c r="M13" s="389"/>
      <c r="N13" s="389"/>
      <c r="O13" s="389"/>
      <c r="P13" s="389"/>
      <c r="Q13" s="389"/>
      <c r="R13" s="389"/>
      <c r="S13" s="389"/>
      <c r="T13" s="389"/>
      <c r="U13" s="389"/>
      <c r="V13" s="389"/>
      <c r="W13" s="389"/>
      <c r="X13" s="389"/>
      <c r="Y13" s="389"/>
    </row>
    <row r="14" spans="1:25" ht="42.75" customHeight="1" x14ac:dyDescent="0.2">
      <c r="A14" s="395" t="s">
        <v>14</v>
      </c>
      <c r="B14" s="395" t="s">
        <v>15</v>
      </c>
      <c r="C14" s="394" t="s">
        <v>16</v>
      </c>
      <c r="D14" s="405" t="s">
        <v>17</v>
      </c>
      <c r="E14" s="407" t="s">
        <v>31</v>
      </c>
      <c r="F14" s="397">
        <v>42150</v>
      </c>
      <c r="G14" s="398" t="s">
        <v>1458</v>
      </c>
      <c r="H14" s="398" t="s">
        <v>1</v>
      </c>
      <c r="I14" s="395" t="s">
        <v>1418</v>
      </c>
      <c r="J14" s="389"/>
      <c r="K14" s="389"/>
      <c r="L14" s="389"/>
      <c r="M14" s="389"/>
      <c r="N14" s="389"/>
      <c r="O14" s="389"/>
      <c r="P14" s="389"/>
      <c r="Q14" s="389"/>
      <c r="R14" s="389"/>
      <c r="S14" s="389"/>
      <c r="T14" s="389"/>
      <c r="U14" s="389"/>
      <c r="V14" s="389"/>
      <c r="W14" s="389"/>
      <c r="X14" s="389"/>
      <c r="Y14" s="389"/>
    </row>
    <row r="15" spans="1:25" ht="36.75" customHeight="1" x14ac:dyDescent="0.2">
      <c r="A15" s="395" t="s">
        <v>14</v>
      </c>
      <c r="B15" s="395" t="s">
        <v>15</v>
      </c>
      <c r="C15" s="394" t="s">
        <v>16</v>
      </c>
      <c r="D15" s="415" t="s">
        <v>17</v>
      </c>
      <c r="E15" s="396" t="s">
        <v>1455</v>
      </c>
      <c r="F15" s="397">
        <v>41780</v>
      </c>
      <c r="G15" s="398" t="s">
        <v>1456</v>
      </c>
      <c r="H15" s="398" t="s">
        <v>1</v>
      </c>
      <c r="I15" s="394" t="s">
        <v>1421</v>
      </c>
      <c r="J15" s="389"/>
      <c r="K15" s="389"/>
      <c r="L15" s="389"/>
      <c r="M15" s="389"/>
      <c r="N15" s="389"/>
      <c r="O15" s="389"/>
      <c r="P15" s="389"/>
      <c r="Q15" s="389"/>
      <c r="R15" s="389"/>
      <c r="S15" s="389"/>
      <c r="T15" s="389"/>
      <c r="U15" s="389"/>
      <c r="V15" s="389"/>
      <c r="W15" s="389"/>
      <c r="X15" s="389"/>
      <c r="Y15" s="389"/>
    </row>
    <row r="16" spans="1:25" ht="75" customHeight="1" x14ac:dyDescent="0.2">
      <c r="A16" s="395" t="s">
        <v>14</v>
      </c>
      <c r="B16" s="395" t="s">
        <v>15</v>
      </c>
      <c r="C16" s="394" t="s">
        <v>28</v>
      </c>
      <c r="D16" s="415" t="s">
        <v>1453</v>
      </c>
      <c r="E16" s="396" t="s">
        <v>29</v>
      </c>
      <c r="F16" s="397">
        <v>41704</v>
      </c>
      <c r="G16" s="398" t="s">
        <v>30</v>
      </c>
      <c r="H16" s="398" t="s">
        <v>1454</v>
      </c>
      <c r="I16" s="394" t="s">
        <v>1435</v>
      </c>
      <c r="J16" s="389"/>
      <c r="K16" s="389"/>
      <c r="L16" s="389"/>
      <c r="M16" s="389"/>
      <c r="N16" s="389"/>
      <c r="O16" s="389"/>
      <c r="P16" s="389"/>
      <c r="Q16" s="389"/>
      <c r="R16" s="389"/>
      <c r="S16" s="389"/>
      <c r="T16" s="389"/>
      <c r="U16" s="389"/>
      <c r="V16" s="389"/>
      <c r="W16" s="389"/>
      <c r="X16" s="389"/>
      <c r="Y16" s="389"/>
    </row>
    <row r="17" spans="1:25" ht="27" customHeight="1" x14ac:dyDescent="0.2">
      <c r="A17" s="394" t="s">
        <v>1452</v>
      </c>
      <c r="B17" s="395" t="s">
        <v>15</v>
      </c>
      <c r="C17" s="394" t="s">
        <v>28</v>
      </c>
      <c r="D17" s="415" t="s">
        <v>1453</v>
      </c>
      <c r="E17" s="402">
        <v>1581</v>
      </c>
      <c r="F17" s="397">
        <v>41199</v>
      </c>
      <c r="G17" s="398" t="s">
        <v>1183</v>
      </c>
      <c r="H17" s="398" t="s">
        <v>1</v>
      </c>
      <c r="I17" s="394" t="s">
        <v>1451</v>
      </c>
      <c r="J17" s="389"/>
      <c r="K17" s="389"/>
      <c r="L17" s="389"/>
      <c r="M17" s="389"/>
      <c r="N17" s="389"/>
      <c r="O17" s="389"/>
      <c r="P17" s="389"/>
      <c r="Q17" s="389"/>
      <c r="R17" s="389"/>
      <c r="S17" s="389"/>
      <c r="T17" s="389"/>
      <c r="U17" s="389"/>
      <c r="V17" s="389"/>
      <c r="W17" s="389"/>
      <c r="X17" s="389"/>
      <c r="Y17" s="389"/>
    </row>
    <row r="18" spans="1:25" ht="27" customHeight="1" x14ac:dyDescent="0.2">
      <c r="A18" s="395" t="s">
        <v>14</v>
      </c>
      <c r="B18" s="395" t="s">
        <v>15</v>
      </c>
      <c r="C18" s="394" t="s">
        <v>16</v>
      </c>
      <c r="D18" s="415" t="s">
        <v>17</v>
      </c>
      <c r="E18" s="396">
        <v>1450</v>
      </c>
      <c r="F18" s="397">
        <v>41093</v>
      </c>
      <c r="G18" s="398" t="s">
        <v>1450</v>
      </c>
      <c r="H18" s="398" t="s">
        <v>1</v>
      </c>
      <c r="I18" s="394" t="s">
        <v>1451</v>
      </c>
      <c r="J18" s="389"/>
      <c r="K18" s="389"/>
      <c r="L18" s="389"/>
      <c r="M18" s="389"/>
      <c r="N18" s="389"/>
      <c r="O18" s="389"/>
      <c r="P18" s="389"/>
      <c r="Q18" s="389"/>
      <c r="R18" s="389"/>
      <c r="S18" s="389"/>
      <c r="T18" s="389"/>
      <c r="U18" s="389"/>
      <c r="V18" s="389"/>
      <c r="W18" s="389"/>
      <c r="X18" s="389"/>
      <c r="Y18" s="389"/>
    </row>
    <row r="19" spans="1:25" ht="54.75" customHeight="1" x14ac:dyDescent="0.2">
      <c r="A19" s="395" t="s">
        <v>14</v>
      </c>
      <c r="B19" s="395" t="s">
        <v>15</v>
      </c>
      <c r="C19" s="394" t="s">
        <v>16</v>
      </c>
      <c r="D19" s="415" t="s">
        <v>1447</v>
      </c>
      <c r="E19" s="396" t="s">
        <v>1448</v>
      </c>
      <c r="F19" s="397">
        <v>40918</v>
      </c>
      <c r="G19" s="398" t="s">
        <v>27</v>
      </c>
      <c r="H19" s="398" t="s">
        <v>1449</v>
      </c>
      <c r="I19" s="394" t="s">
        <v>1421</v>
      </c>
      <c r="J19" s="389"/>
      <c r="K19" s="389"/>
      <c r="L19" s="389"/>
      <c r="M19" s="389"/>
      <c r="N19" s="389"/>
      <c r="O19" s="389"/>
      <c r="P19" s="389"/>
      <c r="Q19" s="389"/>
      <c r="R19" s="389"/>
      <c r="S19" s="389"/>
      <c r="T19" s="389"/>
      <c r="U19" s="389"/>
      <c r="V19" s="389"/>
      <c r="W19" s="389"/>
      <c r="X19" s="389"/>
      <c r="Y19" s="389"/>
    </row>
    <row r="20" spans="1:25" ht="65.25" customHeight="1" x14ac:dyDescent="0.2">
      <c r="A20" s="399" t="s">
        <v>1308</v>
      </c>
      <c r="B20" s="400" t="s">
        <v>15</v>
      </c>
      <c r="C20" s="399" t="s">
        <v>1217</v>
      </c>
      <c r="D20" s="401" t="s">
        <v>23</v>
      </c>
      <c r="E20" s="416">
        <v>1474</v>
      </c>
      <c r="F20" s="412">
        <v>40736</v>
      </c>
      <c r="G20" s="409" t="s">
        <v>26</v>
      </c>
      <c r="H20" s="409" t="s">
        <v>1</v>
      </c>
      <c r="I20" s="399" t="s">
        <v>1446</v>
      </c>
      <c r="J20" s="389"/>
      <c r="K20" s="389"/>
      <c r="L20" s="389"/>
      <c r="M20" s="389"/>
      <c r="N20" s="389"/>
      <c r="O20" s="389"/>
      <c r="P20" s="389"/>
      <c r="Q20" s="389"/>
      <c r="R20" s="389"/>
      <c r="S20" s="389"/>
      <c r="T20" s="389"/>
      <c r="U20" s="389"/>
      <c r="V20" s="389"/>
      <c r="W20" s="389"/>
      <c r="X20" s="389"/>
      <c r="Y20" s="389"/>
    </row>
    <row r="21" spans="1:25" ht="82.5" customHeight="1" x14ac:dyDescent="0.2">
      <c r="A21" s="395" t="s">
        <v>14</v>
      </c>
      <c r="B21" s="395" t="s">
        <v>15</v>
      </c>
      <c r="C21" s="394" t="s">
        <v>1443</v>
      </c>
      <c r="D21" s="401" t="s">
        <v>23</v>
      </c>
      <c r="E21" s="396" t="s">
        <v>1444</v>
      </c>
      <c r="F21" s="397">
        <v>40718</v>
      </c>
      <c r="G21" s="398" t="s">
        <v>1445</v>
      </c>
      <c r="H21" s="409" t="s">
        <v>1</v>
      </c>
      <c r="I21" s="394" t="s">
        <v>1421</v>
      </c>
      <c r="J21" s="389"/>
      <c r="K21" s="389"/>
      <c r="L21" s="389"/>
      <c r="M21" s="389"/>
      <c r="N21" s="389"/>
      <c r="O21" s="389"/>
      <c r="P21" s="389"/>
      <c r="Q21" s="389"/>
      <c r="R21" s="389"/>
      <c r="S21" s="389"/>
      <c r="T21" s="389"/>
      <c r="U21" s="389"/>
      <c r="V21" s="389"/>
      <c r="W21" s="389"/>
      <c r="X21" s="389"/>
      <c r="Y21" s="389"/>
    </row>
    <row r="22" spans="1:25" ht="54.75" customHeight="1" x14ac:dyDescent="0.2">
      <c r="A22" s="395" t="s">
        <v>14</v>
      </c>
      <c r="B22" s="395" t="s">
        <v>15</v>
      </c>
      <c r="C22" s="394" t="s">
        <v>1217</v>
      </c>
      <c r="D22" s="401" t="s">
        <v>23</v>
      </c>
      <c r="E22" s="396" t="s">
        <v>1440</v>
      </c>
      <c r="F22" s="397">
        <v>40561</v>
      </c>
      <c r="G22" s="398" t="s">
        <v>1441</v>
      </c>
      <c r="H22" s="398" t="s">
        <v>1442</v>
      </c>
      <c r="I22" s="394" t="s">
        <v>1435</v>
      </c>
      <c r="J22" s="389"/>
      <c r="K22" s="389"/>
      <c r="L22" s="389"/>
      <c r="M22" s="389"/>
      <c r="N22" s="389"/>
      <c r="O22" s="389"/>
      <c r="P22" s="389"/>
      <c r="Q22" s="389"/>
      <c r="R22" s="389"/>
      <c r="S22" s="389"/>
      <c r="T22" s="389"/>
      <c r="U22" s="389"/>
      <c r="V22" s="389"/>
      <c r="W22" s="389"/>
      <c r="X22" s="389"/>
      <c r="Y22" s="389"/>
    </row>
    <row r="23" spans="1:25" ht="54.75" customHeight="1" x14ac:dyDescent="0.2">
      <c r="A23" s="395" t="s">
        <v>14</v>
      </c>
      <c r="B23" s="395" t="s">
        <v>24</v>
      </c>
      <c r="C23" s="394" t="s">
        <v>1436</v>
      </c>
      <c r="D23" s="394" t="s">
        <v>25</v>
      </c>
      <c r="E23" s="396" t="s">
        <v>1437</v>
      </c>
      <c r="F23" s="397">
        <v>39051</v>
      </c>
      <c r="G23" s="398" t="s">
        <v>1438</v>
      </c>
      <c r="H23" s="398" t="s">
        <v>1439</v>
      </c>
      <c r="I23" s="394" t="s">
        <v>1421</v>
      </c>
      <c r="J23" s="389"/>
      <c r="K23" s="389"/>
      <c r="L23" s="389"/>
      <c r="M23" s="389"/>
      <c r="N23" s="389"/>
      <c r="O23" s="389"/>
      <c r="P23" s="389"/>
      <c r="Q23" s="389"/>
      <c r="R23" s="389"/>
      <c r="S23" s="389"/>
      <c r="T23" s="389"/>
      <c r="U23" s="389"/>
      <c r="V23" s="389"/>
      <c r="W23" s="389"/>
      <c r="X23" s="389"/>
      <c r="Y23" s="389"/>
    </row>
    <row r="24" spans="1:25" ht="27" customHeight="1" x14ac:dyDescent="0.2">
      <c r="A24" s="417" t="s">
        <v>14</v>
      </c>
      <c r="B24" s="417" t="s">
        <v>15</v>
      </c>
      <c r="C24" s="418" t="s">
        <v>1217</v>
      </c>
      <c r="D24" s="394" t="s">
        <v>19</v>
      </c>
      <c r="E24" s="419" t="s">
        <v>1432</v>
      </c>
      <c r="F24" s="420">
        <v>38968</v>
      </c>
      <c r="G24" s="421" t="s">
        <v>1433</v>
      </c>
      <c r="H24" s="421" t="s">
        <v>1434</v>
      </c>
      <c r="I24" s="418" t="s">
        <v>1435</v>
      </c>
      <c r="J24" s="389"/>
      <c r="K24" s="389"/>
      <c r="L24" s="389"/>
      <c r="M24" s="389"/>
      <c r="N24" s="389"/>
      <c r="O24" s="389"/>
      <c r="P24" s="389"/>
      <c r="Q24" s="389"/>
      <c r="R24" s="389"/>
      <c r="S24" s="389"/>
      <c r="T24" s="389"/>
      <c r="U24" s="389"/>
      <c r="V24" s="389"/>
      <c r="W24" s="389"/>
      <c r="X24" s="389"/>
      <c r="Y24" s="389"/>
    </row>
    <row r="25" spans="1:25" ht="75" customHeight="1" x14ac:dyDescent="0.2">
      <c r="A25" s="395" t="s">
        <v>14</v>
      </c>
      <c r="B25" s="395" t="s">
        <v>15</v>
      </c>
      <c r="C25" s="394" t="s">
        <v>1217</v>
      </c>
      <c r="D25" s="394" t="s">
        <v>19</v>
      </c>
      <c r="E25" s="396">
        <v>962</v>
      </c>
      <c r="F25" s="397">
        <v>38541</v>
      </c>
      <c r="G25" s="398" t="s">
        <v>1430</v>
      </c>
      <c r="H25" s="398" t="s">
        <v>1431</v>
      </c>
      <c r="I25" s="394" t="s">
        <v>1421</v>
      </c>
      <c r="J25" s="389"/>
      <c r="K25" s="389"/>
      <c r="L25" s="389"/>
      <c r="M25" s="389"/>
      <c r="N25" s="389"/>
      <c r="O25" s="389"/>
      <c r="P25" s="389"/>
      <c r="Q25" s="389"/>
      <c r="R25" s="389"/>
      <c r="S25" s="389"/>
      <c r="T25" s="389"/>
      <c r="U25" s="389"/>
      <c r="V25" s="389"/>
      <c r="W25" s="389"/>
      <c r="X25" s="389"/>
      <c r="Y25" s="389"/>
    </row>
    <row r="26" spans="1:25" ht="50.25" customHeight="1" x14ac:dyDescent="0.2">
      <c r="A26" s="399" t="s">
        <v>1427</v>
      </c>
      <c r="B26" s="400" t="s">
        <v>15</v>
      </c>
      <c r="C26" s="399" t="s">
        <v>1217</v>
      </c>
      <c r="D26" s="399" t="s">
        <v>23</v>
      </c>
      <c r="E26" s="396">
        <v>850</v>
      </c>
      <c r="F26" s="412">
        <v>37943</v>
      </c>
      <c r="G26" s="409" t="s">
        <v>1428</v>
      </c>
      <c r="H26" s="409" t="s">
        <v>1</v>
      </c>
      <c r="I26" s="399" t="s">
        <v>1429</v>
      </c>
      <c r="J26" s="389"/>
      <c r="K26" s="389"/>
      <c r="L26" s="389"/>
      <c r="M26" s="389"/>
      <c r="N26" s="389"/>
      <c r="O26" s="389"/>
      <c r="P26" s="389"/>
      <c r="Q26" s="389"/>
      <c r="R26" s="389"/>
      <c r="S26" s="389"/>
      <c r="T26" s="389"/>
      <c r="U26" s="389"/>
      <c r="V26" s="389"/>
      <c r="W26" s="389"/>
      <c r="X26" s="389"/>
      <c r="Y26" s="389"/>
    </row>
    <row r="27" spans="1:25" ht="50.25" customHeight="1" x14ac:dyDescent="0.2">
      <c r="A27" s="395" t="s">
        <v>14</v>
      </c>
      <c r="B27" s="395" t="s">
        <v>15</v>
      </c>
      <c r="C27" s="394" t="s">
        <v>1217</v>
      </c>
      <c r="D27" s="394" t="s">
        <v>19</v>
      </c>
      <c r="E27" s="396">
        <v>734</v>
      </c>
      <c r="F27" s="397">
        <v>37292</v>
      </c>
      <c r="G27" s="398" t="s">
        <v>1424</v>
      </c>
      <c r="H27" s="398" t="s">
        <v>1425</v>
      </c>
      <c r="I27" s="394" t="s">
        <v>1426</v>
      </c>
      <c r="J27" s="389"/>
      <c r="K27" s="389"/>
      <c r="L27" s="389"/>
      <c r="M27" s="389"/>
      <c r="N27" s="389"/>
      <c r="O27" s="389"/>
      <c r="P27" s="389"/>
      <c r="Q27" s="389"/>
      <c r="R27" s="389"/>
      <c r="S27" s="389"/>
      <c r="T27" s="389"/>
      <c r="U27" s="389"/>
      <c r="V27" s="389"/>
      <c r="W27" s="389"/>
      <c r="X27" s="389"/>
      <c r="Y27" s="389"/>
    </row>
    <row r="28" spans="1:25" ht="105" customHeight="1" x14ac:dyDescent="0.2">
      <c r="A28" s="395" t="s">
        <v>14</v>
      </c>
      <c r="B28" s="395" t="s">
        <v>15</v>
      </c>
      <c r="C28" s="394" t="s">
        <v>1217</v>
      </c>
      <c r="D28" s="394" t="s">
        <v>19</v>
      </c>
      <c r="E28" s="407">
        <v>489</v>
      </c>
      <c r="F28" s="397">
        <v>36158</v>
      </c>
      <c r="G28" s="398" t="s">
        <v>22</v>
      </c>
      <c r="H28" s="398" t="s">
        <v>1423</v>
      </c>
      <c r="I28" s="394" t="s">
        <v>1421</v>
      </c>
      <c r="J28" s="389"/>
      <c r="K28" s="389"/>
      <c r="L28" s="389"/>
      <c r="M28" s="389"/>
      <c r="N28" s="389"/>
      <c r="O28" s="389"/>
      <c r="P28" s="389"/>
      <c r="Q28" s="389"/>
      <c r="R28" s="389"/>
      <c r="S28" s="389"/>
      <c r="T28" s="389"/>
      <c r="U28" s="389"/>
      <c r="V28" s="389"/>
      <c r="W28" s="389"/>
      <c r="X28" s="389"/>
      <c r="Y28" s="389"/>
    </row>
    <row r="29" spans="1:25" ht="40.5" customHeight="1" x14ac:dyDescent="0.2">
      <c r="A29" s="395" t="s">
        <v>14</v>
      </c>
      <c r="B29" s="395" t="s">
        <v>15</v>
      </c>
      <c r="C29" s="394" t="s">
        <v>1217</v>
      </c>
      <c r="D29" s="394" t="s">
        <v>19</v>
      </c>
      <c r="E29" s="396" t="s">
        <v>1422</v>
      </c>
      <c r="F29" s="397">
        <v>34270</v>
      </c>
      <c r="G29" s="398" t="s">
        <v>20</v>
      </c>
      <c r="H29" s="398" t="s">
        <v>21</v>
      </c>
      <c r="I29" s="394" t="s">
        <v>1421</v>
      </c>
      <c r="J29" s="389"/>
      <c r="K29" s="389"/>
      <c r="L29" s="389"/>
      <c r="M29" s="389"/>
      <c r="N29" s="389"/>
      <c r="O29" s="389"/>
      <c r="P29" s="389"/>
      <c r="Q29" s="389"/>
      <c r="R29" s="389"/>
      <c r="S29" s="389"/>
      <c r="T29" s="389"/>
      <c r="U29" s="389"/>
      <c r="V29" s="389"/>
      <c r="W29" s="389"/>
      <c r="X29" s="389"/>
      <c r="Y29" s="389"/>
    </row>
    <row r="30" spans="1:25" ht="41.25" customHeight="1" x14ac:dyDescent="0.2">
      <c r="A30" s="395" t="s">
        <v>14</v>
      </c>
      <c r="B30" s="395" t="s">
        <v>15</v>
      </c>
      <c r="C30" s="394" t="s">
        <v>16</v>
      </c>
      <c r="D30" s="394" t="s">
        <v>17</v>
      </c>
      <c r="E30" s="396" t="s">
        <v>1419</v>
      </c>
      <c r="F30" s="397">
        <v>34171</v>
      </c>
      <c r="G30" s="398" t="s">
        <v>18</v>
      </c>
      <c r="H30" s="398" t="s">
        <v>1420</v>
      </c>
      <c r="I30" s="394" t="s">
        <v>1421</v>
      </c>
      <c r="J30" s="389"/>
      <c r="K30" s="389"/>
      <c r="L30" s="389"/>
      <c r="M30" s="389"/>
      <c r="N30" s="389"/>
      <c r="O30" s="389"/>
      <c r="P30" s="389"/>
      <c r="Q30" s="389"/>
      <c r="R30" s="389"/>
      <c r="S30" s="389"/>
      <c r="T30" s="389"/>
      <c r="U30" s="389"/>
      <c r="V30" s="389"/>
      <c r="W30" s="389"/>
      <c r="X30" s="389"/>
      <c r="Y30" s="389"/>
    </row>
    <row r="31" spans="1:25" ht="45.75" customHeight="1" x14ac:dyDescent="0.2">
      <c r="A31" s="395" t="s">
        <v>14</v>
      </c>
      <c r="B31" s="394" t="s">
        <v>15</v>
      </c>
      <c r="C31" s="394" t="s">
        <v>1415</v>
      </c>
      <c r="D31" s="394" t="s">
        <v>1416</v>
      </c>
      <c r="E31" s="396">
        <v>1991</v>
      </c>
      <c r="F31" s="397">
        <v>33423</v>
      </c>
      <c r="G31" s="398" t="s">
        <v>1417</v>
      </c>
      <c r="H31" s="409" t="s">
        <v>1</v>
      </c>
      <c r="I31" s="395" t="s">
        <v>1481</v>
      </c>
      <c r="J31" s="389"/>
      <c r="K31" s="389"/>
      <c r="L31" s="389"/>
      <c r="M31" s="389"/>
      <c r="N31" s="389"/>
      <c r="O31" s="389"/>
      <c r="P31" s="389"/>
      <c r="Q31" s="389"/>
      <c r="R31" s="389"/>
      <c r="S31" s="389"/>
      <c r="T31" s="389"/>
      <c r="U31" s="389"/>
      <c r="V31" s="389"/>
      <c r="W31" s="389"/>
      <c r="X31" s="389"/>
      <c r="Y31" s="389"/>
    </row>
    <row r="32" spans="1:25" ht="70.5" customHeight="1" x14ac:dyDescent="0.2">
      <c r="A32" s="400" t="s">
        <v>14</v>
      </c>
      <c r="B32" s="400" t="s">
        <v>15</v>
      </c>
      <c r="C32" s="399" t="s">
        <v>16</v>
      </c>
      <c r="D32" s="399" t="s">
        <v>35</v>
      </c>
      <c r="E32" s="416">
        <v>2106</v>
      </c>
      <c r="F32" s="412">
        <v>43791</v>
      </c>
      <c r="G32" s="409" t="s">
        <v>37</v>
      </c>
      <c r="H32" s="409" t="s">
        <v>1</v>
      </c>
      <c r="I32" s="399" t="s">
        <v>1475</v>
      </c>
      <c r="J32" s="389"/>
      <c r="K32" s="389"/>
      <c r="L32" s="389"/>
      <c r="M32" s="389"/>
      <c r="N32" s="389"/>
      <c r="O32" s="389"/>
      <c r="P32" s="389"/>
      <c r="Q32" s="389"/>
      <c r="R32" s="389"/>
      <c r="S32" s="389"/>
      <c r="T32" s="389"/>
      <c r="U32" s="389"/>
      <c r="V32" s="389"/>
      <c r="W32" s="389"/>
      <c r="X32" s="389"/>
      <c r="Y32" s="389"/>
    </row>
    <row r="33" spans="1:25" ht="71.25" x14ac:dyDescent="0.2">
      <c r="A33" s="399" t="s">
        <v>1476</v>
      </c>
      <c r="B33" s="400" t="s">
        <v>15</v>
      </c>
      <c r="C33" s="399" t="s">
        <v>28</v>
      </c>
      <c r="D33" s="401" t="s">
        <v>19</v>
      </c>
      <c r="E33" s="402">
        <v>2013</v>
      </c>
      <c r="F33" s="412">
        <v>43829</v>
      </c>
      <c r="G33" s="409" t="s">
        <v>1477</v>
      </c>
      <c r="H33" s="409" t="s">
        <v>1</v>
      </c>
      <c r="I33" s="399" t="s">
        <v>1478</v>
      </c>
      <c r="J33" s="389"/>
      <c r="K33" s="389"/>
      <c r="L33" s="389"/>
      <c r="M33" s="389"/>
      <c r="N33" s="389"/>
      <c r="O33" s="389"/>
      <c r="P33" s="389"/>
      <c r="Q33" s="389"/>
      <c r="R33" s="389"/>
      <c r="S33" s="389"/>
      <c r="T33" s="389"/>
      <c r="U33" s="389"/>
      <c r="V33" s="389"/>
      <c r="W33" s="389"/>
      <c r="X33" s="389"/>
      <c r="Y33" s="389"/>
    </row>
    <row r="34" spans="1:25" ht="71.25" x14ac:dyDescent="0.2">
      <c r="A34" s="399" t="s">
        <v>1468</v>
      </c>
      <c r="B34" s="400" t="s">
        <v>24</v>
      </c>
      <c r="C34" s="399" t="s">
        <v>1469</v>
      </c>
      <c r="D34" s="401" t="s">
        <v>36</v>
      </c>
      <c r="E34" s="402">
        <v>753</v>
      </c>
      <c r="F34" s="412">
        <v>44125</v>
      </c>
      <c r="G34" s="409" t="s">
        <v>1479</v>
      </c>
      <c r="H34" s="409" t="s">
        <v>1</v>
      </c>
      <c r="I34" s="399" t="s">
        <v>1472</v>
      </c>
      <c r="J34" s="389"/>
      <c r="K34" s="389"/>
      <c r="L34" s="389"/>
      <c r="M34" s="389"/>
      <c r="N34" s="389"/>
      <c r="O34" s="389"/>
      <c r="P34" s="389"/>
      <c r="Q34" s="389"/>
      <c r="R34" s="389"/>
      <c r="S34" s="389"/>
      <c r="T34" s="389"/>
      <c r="U34" s="389"/>
      <c r="V34" s="389"/>
      <c r="W34" s="389"/>
      <c r="X34" s="389"/>
      <c r="Y34" s="389"/>
    </row>
    <row r="35" spans="1:25" ht="57" x14ac:dyDescent="0.2">
      <c r="A35" s="399" t="s">
        <v>1308</v>
      </c>
      <c r="B35" s="400" t="s">
        <v>24</v>
      </c>
      <c r="C35" s="399" t="s">
        <v>1309</v>
      </c>
      <c r="D35" s="401" t="s">
        <v>35</v>
      </c>
      <c r="E35" s="402">
        <v>189</v>
      </c>
      <c r="F35" s="412">
        <v>44064</v>
      </c>
      <c r="G35" s="409" t="s">
        <v>1310</v>
      </c>
      <c r="H35" s="409" t="s">
        <v>1</v>
      </c>
      <c r="I35" s="422" t="s">
        <v>1475</v>
      </c>
      <c r="J35" s="389"/>
      <c r="K35" s="389"/>
      <c r="L35" s="389"/>
      <c r="M35" s="389"/>
      <c r="N35" s="389"/>
      <c r="O35" s="389"/>
      <c r="P35" s="389"/>
      <c r="Q35" s="389"/>
      <c r="R35" s="389"/>
      <c r="S35" s="389"/>
      <c r="T35" s="389"/>
      <c r="U35" s="389"/>
      <c r="V35" s="389"/>
      <c r="W35" s="389"/>
      <c r="X35" s="389"/>
      <c r="Y35" s="389"/>
    </row>
    <row r="36" spans="1:25" ht="72" thickBot="1" x14ac:dyDescent="0.25">
      <c r="A36" s="423" t="s">
        <v>14</v>
      </c>
      <c r="B36" s="423" t="s">
        <v>15</v>
      </c>
      <c r="C36" s="422" t="s">
        <v>1304</v>
      </c>
      <c r="D36" s="423" t="s">
        <v>36</v>
      </c>
      <c r="E36" s="424">
        <v>1519</v>
      </c>
      <c r="F36" s="425">
        <v>44067</v>
      </c>
      <c r="G36" s="426" t="s">
        <v>1305</v>
      </c>
      <c r="H36" s="426" t="s">
        <v>1480</v>
      </c>
      <c r="I36" s="427" t="s">
        <v>1475</v>
      </c>
      <c r="J36" s="389"/>
      <c r="K36" s="389"/>
      <c r="L36" s="389"/>
      <c r="M36" s="389"/>
      <c r="N36" s="389"/>
      <c r="O36" s="389"/>
      <c r="P36" s="389"/>
      <c r="Q36" s="389"/>
      <c r="R36" s="389"/>
      <c r="S36" s="389"/>
      <c r="T36" s="389"/>
      <c r="U36" s="389"/>
      <c r="V36" s="389"/>
      <c r="W36" s="389"/>
      <c r="X36" s="389"/>
      <c r="Y36" s="389"/>
    </row>
    <row r="37" spans="1:25" ht="28.5" customHeight="1" thickBot="1" x14ac:dyDescent="0.25">
      <c r="A37" s="456" t="s">
        <v>38</v>
      </c>
      <c r="B37" s="457"/>
      <c r="C37" s="428" t="s">
        <v>39</v>
      </c>
      <c r="D37" s="460" t="s">
        <v>1483</v>
      </c>
      <c r="E37" s="461"/>
      <c r="F37" s="461"/>
      <c r="G37" s="459"/>
      <c r="H37" s="462" t="s">
        <v>40</v>
      </c>
      <c r="I37" s="446" t="s">
        <v>1557</v>
      </c>
      <c r="J37" s="389"/>
      <c r="K37" s="389"/>
      <c r="L37" s="389"/>
      <c r="M37" s="389"/>
      <c r="N37" s="389"/>
      <c r="O37" s="389"/>
      <c r="P37" s="389"/>
      <c r="Q37" s="389"/>
      <c r="R37" s="389"/>
      <c r="S37" s="389"/>
      <c r="T37" s="389"/>
      <c r="U37" s="389"/>
      <c r="V37" s="389"/>
      <c r="W37" s="389"/>
      <c r="X37" s="389"/>
      <c r="Y37" s="389"/>
    </row>
    <row r="38" spans="1:25" ht="34.5" customHeight="1" thickBot="1" x14ac:dyDescent="0.25">
      <c r="A38" s="458"/>
      <c r="B38" s="459"/>
      <c r="C38" s="429" t="s">
        <v>41</v>
      </c>
      <c r="D38" s="448" t="s">
        <v>1482</v>
      </c>
      <c r="E38" s="449"/>
      <c r="F38" s="449"/>
      <c r="G38" s="450"/>
      <c r="H38" s="458"/>
      <c r="I38" s="447"/>
      <c r="J38" s="389"/>
      <c r="K38" s="389"/>
      <c r="L38" s="389"/>
      <c r="M38" s="389"/>
      <c r="N38" s="389"/>
      <c r="O38" s="389"/>
      <c r="P38" s="389"/>
      <c r="Q38" s="389"/>
      <c r="R38" s="389"/>
      <c r="S38" s="389"/>
      <c r="T38" s="389"/>
      <c r="U38" s="389"/>
      <c r="V38" s="389"/>
      <c r="W38" s="389"/>
      <c r="X38" s="389"/>
      <c r="Y38" s="389"/>
    </row>
    <row r="39" spans="1:25" ht="14.25" customHeight="1" x14ac:dyDescent="0.2">
      <c r="A39" s="384"/>
      <c r="B39" s="384"/>
      <c r="C39" s="389"/>
      <c r="D39" s="389"/>
      <c r="E39" s="389"/>
      <c r="F39" s="389"/>
      <c r="G39" s="430"/>
      <c r="H39" s="430"/>
      <c r="I39" s="389"/>
      <c r="J39" s="389"/>
      <c r="K39" s="389"/>
      <c r="L39" s="389"/>
      <c r="M39" s="389"/>
      <c r="N39" s="389"/>
      <c r="O39" s="389"/>
      <c r="P39" s="389"/>
      <c r="Q39" s="389"/>
      <c r="R39" s="389"/>
      <c r="S39" s="389"/>
      <c r="T39" s="389"/>
      <c r="U39" s="389"/>
      <c r="V39" s="389"/>
      <c r="W39" s="389"/>
      <c r="X39" s="389"/>
      <c r="Y39" s="389"/>
    </row>
    <row r="40" spans="1:25" ht="14.25" customHeight="1" x14ac:dyDescent="0.2">
      <c r="A40" s="384"/>
      <c r="B40" s="384"/>
      <c r="C40" s="389"/>
      <c r="D40" s="389"/>
      <c r="E40" s="389"/>
      <c r="F40" s="389"/>
      <c r="G40" s="430"/>
      <c r="H40" s="430"/>
      <c r="I40" s="389"/>
      <c r="J40" s="389"/>
      <c r="K40" s="389"/>
      <c r="L40" s="389"/>
      <c r="M40" s="389"/>
      <c r="N40" s="389"/>
      <c r="O40" s="389"/>
      <c r="P40" s="389"/>
      <c r="Q40" s="389"/>
      <c r="R40" s="389"/>
      <c r="S40" s="389"/>
      <c r="T40" s="389"/>
      <c r="U40" s="389"/>
      <c r="V40" s="389"/>
      <c r="W40" s="389"/>
      <c r="X40" s="389"/>
      <c r="Y40" s="389"/>
    </row>
    <row r="41" spans="1:25" ht="14.25" customHeight="1" x14ac:dyDescent="0.2">
      <c r="A41" s="384"/>
      <c r="B41" s="384"/>
      <c r="C41" s="389"/>
      <c r="D41" s="389"/>
      <c r="E41" s="389"/>
      <c r="F41" s="389"/>
      <c r="G41" s="389"/>
      <c r="H41" s="430"/>
      <c r="I41" s="389"/>
      <c r="J41" s="389"/>
      <c r="K41" s="389"/>
      <c r="L41" s="389"/>
      <c r="M41" s="389"/>
      <c r="N41" s="389"/>
      <c r="O41" s="389"/>
      <c r="P41" s="389"/>
      <c r="Q41" s="389"/>
      <c r="R41" s="389"/>
      <c r="S41" s="389"/>
      <c r="T41" s="389"/>
      <c r="U41" s="389"/>
      <c r="V41" s="389"/>
      <c r="W41" s="389"/>
      <c r="X41" s="389"/>
      <c r="Y41" s="389"/>
    </row>
    <row r="42" spans="1:25" ht="14.25" customHeight="1" x14ac:dyDescent="0.2">
      <c r="A42" s="384"/>
      <c r="B42" s="384"/>
      <c r="C42" s="389"/>
      <c r="D42" s="389"/>
      <c r="E42" s="389"/>
      <c r="F42" s="389"/>
      <c r="G42" s="389"/>
      <c r="H42" s="430"/>
      <c r="I42" s="389"/>
      <c r="J42" s="389"/>
      <c r="K42" s="389"/>
      <c r="L42" s="389"/>
      <c r="M42" s="389"/>
      <c r="N42" s="389"/>
      <c r="O42" s="389"/>
      <c r="P42" s="389"/>
      <c r="Q42" s="389"/>
      <c r="R42" s="389"/>
      <c r="S42" s="389"/>
      <c r="T42" s="389"/>
      <c r="U42" s="389"/>
      <c r="V42" s="389"/>
      <c r="W42" s="389"/>
      <c r="X42" s="389"/>
      <c r="Y42" s="389"/>
    </row>
    <row r="43" spans="1:25" ht="14.25" customHeight="1" x14ac:dyDescent="0.2">
      <c r="A43" s="384"/>
      <c r="B43" s="384"/>
      <c r="C43" s="389"/>
      <c r="D43" s="389"/>
      <c r="E43" s="389"/>
      <c r="F43" s="389"/>
      <c r="G43" s="389"/>
      <c r="H43" s="430"/>
      <c r="I43" s="389"/>
      <c r="J43" s="389"/>
      <c r="K43" s="389"/>
      <c r="L43" s="389"/>
      <c r="M43" s="389"/>
      <c r="N43" s="389"/>
      <c r="O43" s="389"/>
      <c r="P43" s="389"/>
      <c r="Q43" s="389"/>
      <c r="R43" s="389"/>
      <c r="S43" s="389"/>
      <c r="T43" s="389"/>
      <c r="U43" s="389"/>
      <c r="V43" s="389"/>
      <c r="W43" s="389"/>
      <c r="X43" s="389"/>
      <c r="Y43" s="389"/>
    </row>
    <row r="44" spans="1:25" ht="14.25" customHeight="1" x14ac:dyDescent="0.2">
      <c r="A44" s="384"/>
      <c r="B44" s="384"/>
      <c r="C44" s="389"/>
      <c r="D44" s="389"/>
      <c r="E44" s="389"/>
      <c r="F44" s="389"/>
      <c r="G44" s="389"/>
      <c r="H44" s="430"/>
      <c r="I44" s="389"/>
      <c r="J44" s="389"/>
      <c r="K44" s="389"/>
      <c r="L44" s="389"/>
      <c r="M44" s="389"/>
      <c r="N44" s="389"/>
      <c r="O44" s="389"/>
      <c r="P44" s="389"/>
      <c r="Q44" s="389"/>
      <c r="R44" s="389"/>
      <c r="S44" s="389"/>
      <c r="T44" s="389"/>
      <c r="U44" s="389"/>
      <c r="V44" s="389"/>
      <c r="W44" s="389"/>
      <c r="X44" s="389"/>
      <c r="Y44" s="389"/>
    </row>
    <row r="45" spans="1:25" ht="14.25" customHeight="1" x14ac:dyDescent="0.2">
      <c r="A45" s="384"/>
      <c r="B45" s="384"/>
      <c r="C45" s="389"/>
      <c r="D45" s="389"/>
      <c r="E45" s="389"/>
      <c r="F45" s="389"/>
      <c r="G45" s="389"/>
      <c r="H45" s="430"/>
      <c r="I45" s="389"/>
      <c r="J45" s="389"/>
      <c r="K45" s="389"/>
      <c r="L45" s="389"/>
      <c r="M45" s="389"/>
      <c r="N45" s="389"/>
      <c r="O45" s="389"/>
      <c r="P45" s="389"/>
      <c r="Q45" s="389"/>
      <c r="R45" s="389"/>
      <c r="S45" s="389"/>
      <c r="T45" s="389"/>
      <c r="U45" s="389"/>
      <c r="V45" s="389"/>
      <c r="W45" s="389"/>
      <c r="X45" s="389"/>
      <c r="Y45" s="389"/>
    </row>
    <row r="46" spans="1:25" ht="14.25" customHeight="1" x14ac:dyDescent="0.2">
      <c r="A46" s="384"/>
      <c r="B46" s="384"/>
      <c r="C46" s="389"/>
      <c r="D46" s="389"/>
      <c r="E46" s="389"/>
      <c r="F46" s="389"/>
      <c r="G46" s="389"/>
      <c r="H46" s="430"/>
      <c r="I46" s="389"/>
      <c r="J46" s="389"/>
      <c r="K46" s="389"/>
      <c r="L46" s="389"/>
      <c r="M46" s="389"/>
      <c r="N46" s="389"/>
      <c r="O46" s="389"/>
      <c r="P46" s="389"/>
      <c r="Q46" s="389"/>
      <c r="R46" s="389"/>
      <c r="S46" s="389"/>
      <c r="T46" s="389"/>
      <c r="U46" s="389"/>
      <c r="V46" s="389"/>
      <c r="W46" s="389"/>
      <c r="X46" s="389"/>
      <c r="Y46" s="389"/>
    </row>
    <row r="47" spans="1:25" ht="14.25" customHeight="1" x14ac:dyDescent="0.2">
      <c r="A47" s="384"/>
      <c r="B47" s="384"/>
      <c r="C47" s="389"/>
      <c r="D47" s="389"/>
      <c r="E47" s="389"/>
      <c r="F47" s="389"/>
      <c r="G47" s="389"/>
      <c r="H47" s="430"/>
      <c r="I47" s="389"/>
      <c r="J47" s="389"/>
      <c r="K47" s="389"/>
      <c r="L47" s="389"/>
      <c r="M47" s="389"/>
      <c r="N47" s="389"/>
      <c r="O47" s="389"/>
      <c r="P47" s="389"/>
      <c r="Q47" s="389"/>
      <c r="R47" s="389"/>
      <c r="S47" s="389"/>
      <c r="T47" s="389"/>
      <c r="U47" s="389"/>
      <c r="V47" s="389"/>
      <c r="W47" s="389"/>
      <c r="X47" s="389"/>
      <c r="Y47" s="389"/>
    </row>
    <row r="48" spans="1:25" ht="14.25" customHeight="1" x14ac:dyDescent="0.2">
      <c r="A48" s="384"/>
      <c r="B48" s="384"/>
      <c r="C48" s="389"/>
      <c r="D48" s="389"/>
      <c r="E48" s="389"/>
      <c r="F48" s="389"/>
      <c r="G48" s="389"/>
      <c r="H48" s="430"/>
      <c r="I48" s="389"/>
      <c r="J48" s="389"/>
      <c r="K48" s="389"/>
      <c r="L48" s="389"/>
      <c r="M48" s="389"/>
      <c r="N48" s="389"/>
      <c r="O48" s="389"/>
      <c r="P48" s="389"/>
      <c r="Q48" s="389"/>
      <c r="R48" s="389"/>
      <c r="S48" s="389"/>
      <c r="T48" s="389"/>
      <c r="U48" s="389"/>
      <c r="V48" s="389"/>
      <c r="W48" s="389"/>
      <c r="X48" s="389"/>
      <c r="Y48" s="389"/>
    </row>
    <row r="49" spans="1:25" ht="14.25" customHeight="1" x14ac:dyDescent="0.2">
      <c r="A49" s="384"/>
      <c r="B49" s="384"/>
      <c r="C49" s="389"/>
      <c r="D49" s="389"/>
      <c r="E49" s="389"/>
      <c r="F49" s="389"/>
      <c r="G49" s="389"/>
      <c r="H49" s="430"/>
      <c r="I49" s="389"/>
      <c r="J49" s="389"/>
      <c r="K49" s="389"/>
      <c r="L49" s="389"/>
      <c r="M49" s="389"/>
      <c r="N49" s="389"/>
      <c r="O49" s="389"/>
      <c r="P49" s="389"/>
      <c r="Q49" s="389"/>
      <c r="R49" s="389"/>
      <c r="S49" s="389"/>
      <c r="T49" s="389"/>
      <c r="U49" s="389"/>
      <c r="V49" s="389"/>
      <c r="W49" s="389"/>
      <c r="X49" s="389"/>
      <c r="Y49" s="389"/>
    </row>
    <row r="50" spans="1:25" ht="14.25" customHeight="1" x14ac:dyDescent="0.2">
      <c r="A50" s="384"/>
      <c r="B50" s="384"/>
      <c r="C50" s="389"/>
      <c r="D50" s="389"/>
      <c r="E50" s="389"/>
      <c r="F50" s="389"/>
      <c r="G50" s="389"/>
      <c r="H50" s="430"/>
      <c r="I50" s="389"/>
      <c r="J50" s="389"/>
      <c r="K50" s="389"/>
      <c r="L50" s="389"/>
      <c r="M50" s="389"/>
      <c r="N50" s="389"/>
      <c r="O50" s="389"/>
      <c r="P50" s="389"/>
      <c r="Q50" s="389"/>
      <c r="R50" s="389"/>
      <c r="S50" s="389"/>
      <c r="T50" s="389"/>
      <c r="U50" s="389"/>
      <c r="V50" s="389"/>
      <c r="W50" s="389"/>
      <c r="X50" s="389"/>
      <c r="Y50" s="389"/>
    </row>
    <row r="51" spans="1:25" ht="14.25" customHeight="1" x14ac:dyDescent="0.2">
      <c r="A51" s="384"/>
      <c r="B51" s="384"/>
      <c r="C51" s="389"/>
      <c r="D51" s="389"/>
      <c r="E51" s="389"/>
      <c r="F51" s="389"/>
      <c r="G51" s="389"/>
      <c r="H51" s="430"/>
      <c r="I51" s="389"/>
      <c r="J51" s="389"/>
      <c r="K51" s="389"/>
      <c r="L51" s="389"/>
      <c r="M51" s="389"/>
      <c r="N51" s="389"/>
      <c r="O51" s="389"/>
      <c r="P51" s="389"/>
      <c r="Q51" s="389"/>
      <c r="R51" s="389"/>
      <c r="S51" s="389"/>
      <c r="T51" s="389"/>
      <c r="U51" s="389"/>
      <c r="V51" s="389"/>
      <c r="W51" s="389"/>
      <c r="X51" s="389"/>
      <c r="Y51" s="389"/>
    </row>
    <row r="52" spans="1:25" ht="14.25" customHeight="1" x14ac:dyDescent="0.2">
      <c r="A52" s="384"/>
      <c r="B52" s="384"/>
      <c r="C52" s="389"/>
      <c r="D52" s="389"/>
      <c r="E52" s="389"/>
      <c r="F52" s="389"/>
      <c r="G52" s="430"/>
      <c r="H52" s="430"/>
      <c r="I52" s="389"/>
      <c r="J52" s="389"/>
      <c r="K52" s="389"/>
      <c r="L52" s="389"/>
      <c r="M52" s="389"/>
      <c r="N52" s="389"/>
      <c r="O52" s="389"/>
      <c r="P52" s="389"/>
      <c r="Q52" s="389"/>
      <c r="R52" s="389"/>
      <c r="S52" s="389"/>
      <c r="T52" s="389"/>
      <c r="U52" s="389"/>
      <c r="V52" s="389"/>
      <c r="W52" s="389"/>
      <c r="X52" s="389"/>
      <c r="Y52" s="389"/>
    </row>
    <row r="53" spans="1:25" ht="14.25" customHeight="1" x14ac:dyDescent="0.2">
      <c r="A53" s="384"/>
      <c r="B53" s="384"/>
      <c r="C53" s="389"/>
      <c r="D53" s="389"/>
      <c r="E53" s="389"/>
      <c r="F53" s="389"/>
      <c r="G53" s="430"/>
      <c r="H53" s="430"/>
      <c r="I53" s="389"/>
      <c r="J53" s="389"/>
      <c r="K53" s="389"/>
      <c r="L53" s="389"/>
      <c r="M53" s="389"/>
      <c r="N53" s="389"/>
      <c r="O53" s="389"/>
      <c r="P53" s="389"/>
      <c r="Q53" s="389"/>
      <c r="R53" s="389"/>
      <c r="S53" s="389"/>
      <c r="T53" s="389"/>
      <c r="U53" s="389"/>
      <c r="V53" s="389"/>
      <c r="W53" s="389"/>
      <c r="X53" s="389"/>
      <c r="Y53" s="389"/>
    </row>
    <row r="54" spans="1:25" ht="14.25" customHeight="1" x14ac:dyDescent="0.2">
      <c r="A54" s="384"/>
      <c r="B54" s="384"/>
      <c r="C54" s="389"/>
      <c r="D54" s="389"/>
      <c r="E54" s="389"/>
      <c r="F54" s="389"/>
      <c r="G54" s="430"/>
      <c r="H54" s="430"/>
      <c r="I54" s="389"/>
      <c r="J54" s="389"/>
      <c r="K54" s="389"/>
      <c r="L54" s="389"/>
      <c r="M54" s="389"/>
      <c r="N54" s="389"/>
      <c r="O54" s="389"/>
      <c r="P54" s="389"/>
      <c r="Q54" s="389"/>
      <c r="R54" s="389"/>
      <c r="S54" s="389"/>
      <c r="T54" s="389"/>
      <c r="U54" s="389"/>
      <c r="V54" s="389"/>
      <c r="W54" s="389"/>
      <c r="X54" s="389"/>
      <c r="Y54" s="389"/>
    </row>
    <row r="55" spans="1:25" ht="14.25" customHeight="1" x14ac:dyDescent="0.2">
      <c r="A55" s="384"/>
      <c r="B55" s="384"/>
      <c r="C55" s="389"/>
      <c r="D55" s="389"/>
      <c r="E55" s="389"/>
      <c r="F55" s="389"/>
      <c r="G55" s="430"/>
      <c r="H55" s="430"/>
      <c r="I55" s="389"/>
      <c r="J55" s="389"/>
      <c r="K55" s="389"/>
      <c r="L55" s="389"/>
      <c r="M55" s="389"/>
      <c r="N55" s="389"/>
      <c r="O55" s="389"/>
      <c r="P55" s="389"/>
      <c r="Q55" s="389"/>
      <c r="R55" s="389"/>
      <c r="S55" s="389"/>
      <c r="T55" s="389"/>
      <c r="U55" s="389"/>
      <c r="V55" s="389"/>
      <c r="W55" s="389"/>
      <c r="X55" s="389"/>
      <c r="Y55" s="389"/>
    </row>
    <row r="56" spans="1:25" ht="14.25" customHeight="1" x14ac:dyDescent="0.2">
      <c r="A56" s="384"/>
      <c r="B56" s="384"/>
      <c r="C56" s="389"/>
      <c r="D56" s="389"/>
      <c r="E56" s="389"/>
      <c r="F56" s="389"/>
      <c r="G56" s="430"/>
      <c r="H56" s="430"/>
      <c r="I56" s="389"/>
      <c r="J56" s="389"/>
      <c r="K56" s="389"/>
      <c r="L56" s="389"/>
      <c r="M56" s="389"/>
      <c r="N56" s="389"/>
      <c r="O56" s="389"/>
      <c r="P56" s="389"/>
      <c r="Q56" s="389"/>
      <c r="R56" s="389"/>
      <c r="S56" s="389"/>
      <c r="T56" s="389"/>
      <c r="U56" s="389"/>
      <c r="V56" s="389"/>
      <c r="W56" s="389"/>
      <c r="X56" s="389"/>
      <c r="Y56" s="389"/>
    </row>
    <row r="57" spans="1:25" ht="14.25" customHeight="1" x14ac:dyDescent="0.2">
      <c r="A57" s="384"/>
      <c r="B57" s="384"/>
      <c r="C57" s="389"/>
      <c r="D57" s="389"/>
      <c r="E57" s="389"/>
      <c r="F57" s="389"/>
      <c r="G57" s="430"/>
      <c r="H57" s="430"/>
      <c r="I57" s="389"/>
      <c r="J57" s="389"/>
      <c r="K57" s="389"/>
      <c r="L57" s="389"/>
      <c r="M57" s="389"/>
      <c r="N57" s="389"/>
      <c r="O57" s="389"/>
      <c r="P57" s="389"/>
      <c r="Q57" s="389"/>
      <c r="R57" s="389"/>
      <c r="S57" s="389"/>
      <c r="T57" s="389"/>
      <c r="U57" s="389"/>
      <c r="V57" s="389"/>
      <c r="W57" s="389"/>
      <c r="X57" s="389"/>
      <c r="Y57" s="389"/>
    </row>
    <row r="58" spans="1:25" ht="14.25" customHeight="1" x14ac:dyDescent="0.2">
      <c r="A58" s="384"/>
      <c r="B58" s="384"/>
      <c r="C58" s="389"/>
      <c r="D58" s="389"/>
      <c r="E58" s="389"/>
      <c r="F58" s="389"/>
      <c r="G58" s="430"/>
      <c r="H58" s="430"/>
      <c r="I58" s="389"/>
      <c r="J58" s="389"/>
      <c r="K58" s="389"/>
      <c r="L58" s="389"/>
      <c r="M58" s="389"/>
      <c r="N58" s="389"/>
      <c r="O58" s="389"/>
      <c r="P58" s="389"/>
      <c r="Q58" s="389"/>
      <c r="R58" s="389"/>
      <c r="S58" s="389"/>
      <c r="T58" s="389"/>
      <c r="U58" s="389"/>
      <c r="V58" s="389"/>
      <c r="W58" s="389"/>
      <c r="X58" s="389"/>
      <c r="Y58" s="389"/>
    </row>
    <row r="59" spans="1:25" ht="14.25" customHeight="1" x14ac:dyDescent="0.2">
      <c r="A59" s="384"/>
      <c r="B59" s="384"/>
      <c r="C59" s="389"/>
      <c r="D59" s="389"/>
      <c r="E59" s="389"/>
      <c r="F59" s="389"/>
      <c r="G59" s="430"/>
      <c r="H59" s="430"/>
      <c r="I59" s="389"/>
      <c r="J59" s="389"/>
      <c r="K59" s="389"/>
      <c r="L59" s="389"/>
      <c r="M59" s="389"/>
      <c r="N59" s="389"/>
      <c r="O59" s="389"/>
      <c r="P59" s="389"/>
      <c r="Q59" s="389"/>
      <c r="R59" s="389"/>
      <c r="S59" s="389"/>
      <c r="T59" s="389"/>
      <c r="U59" s="389"/>
      <c r="V59" s="389"/>
      <c r="W59" s="389"/>
      <c r="X59" s="389"/>
      <c r="Y59" s="389"/>
    </row>
    <row r="60" spans="1:25" ht="14.25" customHeight="1" x14ac:dyDescent="0.2">
      <c r="A60" s="384"/>
      <c r="B60" s="384"/>
      <c r="C60" s="389"/>
      <c r="D60" s="389"/>
      <c r="E60" s="389"/>
      <c r="F60" s="389"/>
      <c r="G60" s="430"/>
      <c r="H60" s="430"/>
      <c r="I60" s="389"/>
      <c r="J60" s="389"/>
      <c r="K60" s="389"/>
      <c r="L60" s="389"/>
      <c r="M60" s="389"/>
      <c r="N60" s="389"/>
      <c r="O60" s="389"/>
      <c r="P60" s="389"/>
      <c r="Q60" s="389"/>
      <c r="R60" s="389"/>
      <c r="S60" s="389"/>
      <c r="T60" s="389"/>
      <c r="U60" s="389"/>
      <c r="V60" s="389"/>
      <c r="W60" s="389"/>
      <c r="X60" s="389"/>
      <c r="Y60" s="389"/>
    </row>
    <row r="61" spans="1:25" ht="14.25" customHeight="1" x14ac:dyDescent="0.2">
      <c r="A61" s="384"/>
      <c r="B61" s="384"/>
      <c r="C61" s="389"/>
      <c r="D61" s="389"/>
      <c r="E61" s="389"/>
      <c r="F61" s="389"/>
      <c r="G61" s="430"/>
      <c r="H61" s="430"/>
      <c r="I61" s="389"/>
      <c r="J61" s="389"/>
      <c r="K61" s="389"/>
      <c r="L61" s="389"/>
      <c r="M61" s="389"/>
      <c r="N61" s="389"/>
      <c r="O61" s="389"/>
      <c r="P61" s="389"/>
      <c r="Q61" s="389"/>
      <c r="R61" s="389"/>
      <c r="S61" s="389"/>
      <c r="T61" s="389"/>
      <c r="U61" s="389"/>
      <c r="V61" s="389"/>
      <c r="W61" s="389"/>
      <c r="X61" s="389"/>
      <c r="Y61" s="389"/>
    </row>
    <row r="62" spans="1:25" ht="14.25" customHeight="1" x14ac:dyDescent="0.2">
      <c r="A62" s="384"/>
      <c r="B62" s="384"/>
      <c r="C62" s="389"/>
      <c r="D62" s="389"/>
      <c r="E62" s="389"/>
      <c r="F62" s="389"/>
      <c r="G62" s="430"/>
      <c r="H62" s="430"/>
      <c r="I62" s="389"/>
      <c r="J62" s="389"/>
      <c r="K62" s="389"/>
      <c r="L62" s="389"/>
      <c r="M62" s="389"/>
      <c r="N62" s="389"/>
      <c r="O62" s="389"/>
      <c r="P62" s="389"/>
      <c r="Q62" s="389"/>
      <c r="R62" s="389"/>
      <c r="S62" s="389"/>
      <c r="T62" s="389"/>
      <c r="U62" s="389"/>
      <c r="V62" s="389"/>
      <c r="W62" s="389"/>
      <c r="X62" s="389"/>
      <c r="Y62" s="389"/>
    </row>
    <row r="63" spans="1:25" ht="14.25" customHeight="1" x14ac:dyDescent="0.2">
      <c r="A63" s="384"/>
      <c r="B63" s="384"/>
      <c r="C63" s="389"/>
      <c r="D63" s="389"/>
      <c r="E63" s="389"/>
      <c r="F63" s="389"/>
      <c r="G63" s="430"/>
      <c r="H63" s="430"/>
      <c r="I63" s="389"/>
      <c r="J63" s="389"/>
      <c r="K63" s="389"/>
      <c r="L63" s="389"/>
      <c r="M63" s="389"/>
      <c r="N63" s="389"/>
      <c r="O63" s="389"/>
      <c r="P63" s="389"/>
      <c r="Q63" s="389"/>
      <c r="R63" s="389"/>
      <c r="S63" s="389"/>
      <c r="T63" s="389"/>
      <c r="U63" s="389"/>
      <c r="V63" s="389"/>
      <c r="W63" s="389"/>
      <c r="X63" s="389"/>
      <c r="Y63" s="389"/>
    </row>
    <row r="64" spans="1:25" ht="14.25" customHeight="1" x14ac:dyDescent="0.2">
      <c r="A64" s="384"/>
      <c r="B64" s="384"/>
      <c r="C64" s="389"/>
      <c r="D64" s="389"/>
      <c r="E64" s="389"/>
      <c r="F64" s="389"/>
      <c r="G64" s="430"/>
      <c r="H64" s="430"/>
      <c r="I64" s="389"/>
      <c r="J64" s="389"/>
      <c r="K64" s="389"/>
      <c r="L64" s="389"/>
      <c r="M64" s="389"/>
      <c r="N64" s="389"/>
      <c r="O64" s="389"/>
      <c r="P64" s="389"/>
      <c r="Q64" s="389"/>
      <c r="R64" s="389"/>
      <c r="S64" s="389"/>
      <c r="T64" s="389"/>
      <c r="U64" s="389"/>
      <c r="V64" s="389"/>
      <c r="W64" s="389"/>
      <c r="X64" s="389"/>
      <c r="Y64" s="389"/>
    </row>
    <row r="65" spans="1:25" ht="14.25" customHeight="1" x14ac:dyDescent="0.2">
      <c r="A65" s="384"/>
      <c r="B65" s="384"/>
      <c r="C65" s="389"/>
      <c r="D65" s="389"/>
      <c r="E65" s="389"/>
      <c r="F65" s="389"/>
      <c r="G65" s="430"/>
      <c r="H65" s="430"/>
      <c r="I65" s="389"/>
      <c r="J65" s="389"/>
      <c r="K65" s="389"/>
      <c r="L65" s="389"/>
      <c r="M65" s="389"/>
      <c r="N65" s="389"/>
      <c r="O65" s="389"/>
      <c r="P65" s="389"/>
      <c r="Q65" s="389"/>
      <c r="R65" s="389"/>
      <c r="S65" s="389"/>
      <c r="T65" s="389"/>
      <c r="U65" s="389"/>
      <c r="V65" s="389"/>
      <c r="W65" s="389"/>
      <c r="X65" s="389"/>
      <c r="Y65" s="389"/>
    </row>
    <row r="66" spans="1:25" ht="14.25" customHeight="1" x14ac:dyDescent="0.2">
      <c r="A66" s="384"/>
      <c r="B66" s="384"/>
      <c r="C66" s="389"/>
      <c r="D66" s="389"/>
      <c r="E66" s="389"/>
      <c r="F66" s="389"/>
      <c r="G66" s="430"/>
      <c r="H66" s="430"/>
      <c r="I66" s="389"/>
      <c r="J66" s="389"/>
      <c r="K66" s="389"/>
      <c r="L66" s="389"/>
      <c r="M66" s="389"/>
      <c r="N66" s="389"/>
      <c r="O66" s="389"/>
      <c r="P66" s="389"/>
      <c r="Q66" s="389"/>
      <c r="R66" s="389"/>
      <c r="S66" s="389"/>
      <c r="T66" s="389"/>
      <c r="U66" s="389"/>
      <c r="V66" s="389"/>
      <c r="W66" s="389"/>
      <c r="X66" s="389"/>
      <c r="Y66" s="389"/>
    </row>
    <row r="67" spans="1:25" ht="14.25" customHeight="1" x14ac:dyDescent="0.2">
      <c r="A67" s="384"/>
      <c r="B67" s="384"/>
      <c r="C67" s="389"/>
      <c r="D67" s="389"/>
      <c r="E67" s="389"/>
      <c r="F67" s="389"/>
      <c r="G67" s="430"/>
      <c r="H67" s="430"/>
      <c r="I67" s="389"/>
      <c r="J67" s="389"/>
      <c r="K67" s="389"/>
      <c r="L67" s="389"/>
      <c r="M67" s="389"/>
      <c r="N67" s="389"/>
      <c r="O67" s="389"/>
      <c r="P67" s="389"/>
      <c r="Q67" s="389"/>
      <c r="R67" s="389"/>
      <c r="S67" s="389"/>
      <c r="T67" s="389"/>
      <c r="U67" s="389"/>
      <c r="V67" s="389"/>
      <c r="W67" s="389"/>
      <c r="X67" s="389"/>
      <c r="Y67" s="389"/>
    </row>
    <row r="68" spans="1:25" ht="14.25" customHeight="1" x14ac:dyDescent="0.2">
      <c r="A68" s="384"/>
      <c r="B68" s="384"/>
      <c r="C68" s="389"/>
      <c r="D68" s="389"/>
      <c r="E68" s="389"/>
      <c r="F68" s="389"/>
      <c r="G68" s="430"/>
      <c r="H68" s="430"/>
      <c r="I68" s="389"/>
      <c r="J68" s="389"/>
      <c r="K68" s="389"/>
      <c r="L68" s="389"/>
      <c r="M68" s="389"/>
      <c r="N68" s="389"/>
      <c r="O68" s="389"/>
      <c r="P68" s="389"/>
      <c r="Q68" s="389"/>
      <c r="R68" s="389"/>
      <c r="S68" s="389"/>
      <c r="T68" s="389"/>
      <c r="U68" s="389"/>
      <c r="V68" s="389"/>
      <c r="W68" s="389"/>
      <c r="X68" s="389"/>
      <c r="Y68" s="389"/>
    </row>
    <row r="69" spans="1:25" ht="14.25" customHeight="1" x14ac:dyDescent="0.2">
      <c r="A69" s="384"/>
      <c r="B69" s="384"/>
      <c r="C69" s="389"/>
      <c r="D69" s="389"/>
      <c r="E69" s="389"/>
      <c r="F69" s="389"/>
      <c r="G69" s="430"/>
      <c r="H69" s="430"/>
      <c r="I69" s="389"/>
      <c r="J69" s="389"/>
      <c r="K69" s="389"/>
      <c r="L69" s="389"/>
      <c r="M69" s="389"/>
      <c r="N69" s="389"/>
      <c r="O69" s="389"/>
      <c r="P69" s="389"/>
      <c r="Q69" s="389"/>
      <c r="R69" s="389"/>
      <c r="S69" s="389"/>
      <c r="T69" s="389"/>
      <c r="U69" s="389"/>
      <c r="V69" s="389"/>
      <c r="W69" s="389"/>
      <c r="X69" s="389"/>
      <c r="Y69" s="389"/>
    </row>
    <row r="70" spans="1:25" ht="14.25" customHeight="1" x14ac:dyDescent="0.2">
      <c r="A70" s="384"/>
      <c r="B70" s="384"/>
      <c r="C70" s="389"/>
      <c r="D70" s="389"/>
      <c r="E70" s="389"/>
      <c r="F70" s="389"/>
      <c r="G70" s="430"/>
      <c r="H70" s="430"/>
      <c r="I70" s="389"/>
      <c r="J70" s="389"/>
      <c r="K70" s="389"/>
      <c r="L70" s="389"/>
      <c r="M70" s="389"/>
      <c r="N70" s="389"/>
      <c r="O70" s="389"/>
      <c r="P70" s="389"/>
      <c r="Q70" s="389"/>
      <c r="R70" s="389"/>
      <c r="S70" s="389"/>
      <c r="T70" s="389"/>
      <c r="U70" s="389"/>
      <c r="V70" s="389"/>
      <c r="W70" s="389"/>
      <c r="X70" s="389"/>
      <c r="Y70" s="389"/>
    </row>
    <row r="71" spans="1:25" ht="14.25" customHeight="1" x14ac:dyDescent="0.2">
      <c r="A71" s="384"/>
      <c r="B71" s="384"/>
      <c r="C71" s="389"/>
      <c r="D71" s="389"/>
      <c r="E71" s="389"/>
      <c r="F71" s="389"/>
      <c r="G71" s="430"/>
      <c r="H71" s="430"/>
      <c r="I71" s="389"/>
      <c r="J71" s="389"/>
      <c r="K71" s="389"/>
      <c r="L71" s="389"/>
      <c r="M71" s="389"/>
      <c r="N71" s="389"/>
      <c r="O71" s="389"/>
      <c r="P71" s="389"/>
      <c r="Q71" s="389"/>
      <c r="R71" s="389"/>
      <c r="S71" s="389"/>
      <c r="T71" s="389"/>
      <c r="U71" s="389"/>
      <c r="V71" s="389"/>
      <c r="W71" s="389"/>
      <c r="X71" s="389"/>
      <c r="Y71" s="389"/>
    </row>
    <row r="72" spans="1:25" ht="14.25" customHeight="1" x14ac:dyDescent="0.2">
      <c r="A72" s="384"/>
      <c r="B72" s="384"/>
      <c r="C72" s="389"/>
      <c r="D72" s="389"/>
      <c r="E72" s="389"/>
      <c r="F72" s="389"/>
      <c r="G72" s="430"/>
      <c r="H72" s="430"/>
      <c r="I72" s="389"/>
      <c r="J72" s="389"/>
      <c r="K72" s="389"/>
      <c r="L72" s="389"/>
      <c r="M72" s="389"/>
      <c r="N72" s="389"/>
      <c r="O72" s="389"/>
      <c r="P72" s="389"/>
      <c r="Q72" s="389"/>
      <c r="R72" s="389"/>
      <c r="S72" s="389"/>
      <c r="T72" s="389"/>
      <c r="U72" s="389"/>
      <c r="V72" s="389"/>
      <c r="W72" s="389"/>
      <c r="X72" s="389"/>
      <c r="Y72" s="389"/>
    </row>
    <row r="73" spans="1:25" ht="14.25" customHeight="1" x14ac:dyDescent="0.2">
      <c r="A73" s="384"/>
      <c r="B73" s="384"/>
      <c r="C73" s="389"/>
      <c r="D73" s="389"/>
      <c r="E73" s="389"/>
      <c r="F73" s="389"/>
      <c r="G73" s="430"/>
      <c r="H73" s="430"/>
      <c r="I73" s="389"/>
      <c r="J73" s="389"/>
      <c r="K73" s="389"/>
      <c r="L73" s="389"/>
      <c r="M73" s="389"/>
      <c r="N73" s="389"/>
      <c r="O73" s="389"/>
      <c r="P73" s="389"/>
      <c r="Q73" s="389"/>
      <c r="R73" s="389"/>
      <c r="S73" s="389"/>
      <c r="T73" s="389"/>
      <c r="U73" s="389"/>
      <c r="V73" s="389"/>
      <c r="W73" s="389"/>
      <c r="X73" s="389"/>
      <c r="Y73" s="389"/>
    </row>
    <row r="74" spans="1:25" ht="14.25" customHeight="1" x14ac:dyDescent="0.2">
      <c r="A74" s="384"/>
      <c r="B74" s="384"/>
      <c r="C74" s="389"/>
      <c r="D74" s="389"/>
      <c r="E74" s="389"/>
      <c r="F74" s="389"/>
      <c r="G74" s="430"/>
      <c r="H74" s="430"/>
      <c r="I74" s="389"/>
      <c r="J74" s="389"/>
      <c r="K74" s="389"/>
      <c r="L74" s="389"/>
      <c r="M74" s="389"/>
      <c r="N74" s="389"/>
      <c r="O74" s="389"/>
      <c r="P74" s="389"/>
      <c r="Q74" s="389"/>
      <c r="R74" s="389"/>
      <c r="S74" s="389"/>
      <c r="T74" s="389"/>
      <c r="U74" s="389"/>
      <c r="V74" s="389"/>
      <c r="W74" s="389"/>
      <c r="X74" s="389"/>
      <c r="Y74" s="389"/>
    </row>
    <row r="75" spans="1:25" ht="14.25" customHeight="1" x14ac:dyDescent="0.2">
      <c r="A75" s="384"/>
      <c r="B75" s="384"/>
      <c r="C75" s="389"/>
      <c r="D75" s="389"/>
      <c r="E75" s="389"/>
      <c r="F75" s="389"/>
      <c r="G75" s="430"/>
      <c r="H75" s="430"/>
      <c r="I75" s="389"/>
      <c r="J75" s="389"/>
      <c r="K75" s="389"/>
      <c r="L75" s="389"/>
      <c r="M75" s="389"/>
      <c r="N75" s="389"/>
      <c r="O75" s="389"/>
      <c r="P75" s="389"/>
      <c r="Q75" s="389"/>
      <c r="R75" s="389"/>
      <c r="S75" s="389"/>
      <c r="T75" s="389"/>
      <c r="U75" s="389"/>
      <c r="V75" s="389"/>
      <c r="W75" s="389"/>
      <c r="X75" s="389"/>
      <c r="Y75" s="389"/>
    </row>
    <row r="76" spans="1:25" ht="14.25" customHeight="1" x14ac:dyDescent="0.2">
      <c r="A76" s="384"/>
      <c r="B76" s="384"/>
      <c r="C76" s="389"/>
      <c r="D76" s="389"/>
      <c r="E76" s="389"/>
      <c r="F76" s="389"/>
      <c r="G76" s="430"/>
      <c r="H76" s="430"/>
      <c r="I76" s="389"/>
      <c r="J76" s="389"/>
      <c r="K76" s="389"/>
      <c r="L76" s="389"/>
      <c r="M76" s="389"/>
      <c r="N76" s="389"/>
      <c r="O76" s="389"/>
      <c r="P76" s="389"/>
      <c r="Q76" s="389"/>
      <c r="R76" s="389"/>
      <c r="S76" s="389"/>
      <c r="T76" s="389"/>
      <c r="U76" s="389"/>
      <c r="V76" s="389"/>
      <c r="W76" s="389"/>
      <c r="X76" s="389"/>
      <c r="Y76" s="389"/>
    </row>
    <row r="77" spans="1:25" ht="14.25" customHeight="1" x14ac:dyDescent="0.2">
      <c r="A77" s="384"/>
      <c r="B77" s="384"/>
      <c r="C77" s="389"/>
      <c r="D77" s="389"/>
      <c r="E77" s="389"/>
      <c r="F77" s="389"/>
      <c r="G77" s="430"/>
      <c r="H77" s="430"/>
      <c r="I77" s="389"/>
      <c r="J77" s="389"/>
      <c r="K77" s="389"/>
      <c r="L77" s="389"/>
      <c r="M77" s="389"/>
      <c r="N77" s="389"/>
      <c r="O77" s="389"/>
      <c r="P77" s="389"/>
      <c r="Q77" s="389"/>
      <c r="R77" s="389"/>
      <c r="S77" s="389"/>
      <c r="T77" s="389"/>
      <c r="U77" s="389"/>
      <c r="V77" s="389"/>
      <c r="W77" s="389"/>
      <c r="X77" s="389"/>
      <c r="Y77" s="389"/>
    </row>
    <row r="78" spans="1:25" ht="14.25" customHeight="1" x14ac:dyDescent="0.2">
      <c r="A78" s="384"/>
      <c r="B78" s="384"/>
      <c r="C78" s="389"/>
      <c r="D78" s="389"/>
      <c r="E78" s="389"/>
      <c r="F78" s="389"/>
      <c r="G78" s="430"/>
      <c r="H78" s="430"/>
      <c r="I78" s="389"/>
      <c r="J78" s="389"/>
      <c r="K78" s="389"/>
      <c r="L78" s="389"/>
      <c r="M78" s="389"/>
      <c r="N78" s="389"/>
      <c r="O78" s="389"/>
      <c r="P78" s="389"/>
      <c r="Q78" s="389"/>
      <c r="R78" s="389"/>
      <c r="S78" s="389"/>
      <c r="T78" s="389"/>
      <c r="U78" s="389"/>
      <c r="V78" s="389"/>
      <c r="W78" s="389"/>
      <c r="X78" s="389"/>
      <c r="Y78" s="389"/>
    </row>
    <row r="79" spans="1:25" ht="14.25" customHeight="1" x14ac:dyDescent="0.2">
      <c r="A79" s="384"/>
      <c r="B79" s="384"/>
      <c r="C79" s="389"/>
      <c r="D79" s="389"/>
      <c r="E79" s="389"/>
      <c r="F79" s="389"/>
      <c r="G79" s="430"/>
      <c r="H79" s="430"/>
      <c r="I79" s="389"/>
      <c r="J79" s="389"/>
      <c r="K79" s="389"/>
      <c r="L79" s="389"/>
      <c r="M79" s="389"/>
      <c r="N79" s="389"/>
      <c r="O79" s="389"/>
      <c r="P79" s="389"/>
      <c r="Q79" s="389"/>
      <c r="R79" s="389"/>
      <c r="S79" s="389"/>
      <c r="T79" s="389"/>
      <c r="U79" s="389"/>
      <c r="V79" s="389"/>
      <c r="W79" s="389"/>
      <c r="X79" s="389"/>
      <c r="Y79" s="389"/>
    </row>
    <row r="80" spans="1:25" ht="14.25" customHeight="1" x14ac:dyDescent="0.2">
      <c r="A80" s="384"/>
      <c r="B80" s="384"/>
      <c r="C80" s="389"/>
      <c r="D80" s="389"/>
      <c r="E80" s="389"/>
      <c r="F80" s="389"/>
      <c r="G80" s="430"/>
      <c r="H80" s="430"/>
      <c r="I80" s="389"/>
      <c r="J80" s="389"/>
      <c r="K80" s="389"/>
      <c r="L80" s="389"/>
      <c r="M80" s="389"/>
      <c r="N80" s="389"/>
      <c r="O80" s="389"/>
      <c r="P80" s="389"/>
      <c r="Q80" s="389"/>
      <c r="R80" s="389"/>
      <c r="S80" s="389"/>
      <c r="T80" s="389"/>
      <c r="U80" s="389"/>
      <c r="V80" s="389"/>
      <c r="W80" s="389"/>
      <c r="X80" s="389"/>
      <c r="Y80" s="389"/>
    </row>
    <row r="81" spans="1:25" ht="14.25" customHeight="1" x14ac:dyDescent="0.2">
      <c r="A81" s="384"/>
      <c r="B81" s="384"/>
      <c r="C81" s="389"/>
      <c r="D81" s="389"/>
      <c r="E81" s="389"/>
      <c r="F81" s="389"/>
      <c r="G81" s="430"/>
      <c r="H81" s="430"/>
      <c r="I81" s="389"/>
      <c r="J81" s="389"/>
      <c r="K81" s="389"/>
      <c r="L81" s="389"/>
      <c r="M81" s="389"/>
      <c r="N81" s="389"/>
      <c r="O81" s="389"/>
      <c r="P81" s="389"/>
      <c r="Q81" s="389"/>
      <c r="R81" s="389"/>
      <c r="S81" s="389"/>
      <c r="T81" s="389"/>
      <c r="U81" s="389"/>
      <c r="V81" s="389"/>
      <c r="W81" s="389"/>
      <c r="X81" s="389"/>
      <c r="Y81" s="389"/>
    </row>
    <row r="82" spans="1:25" ht="14.25" customHeight="1" x14ac:dyDescent="0.2">
      <c r="A82" s="384"/>
      <c r="B82" s="384"/>
      <c r="C82" s="389"/>
      <c r="D82" s="389"/>
      <c r="E82" s="389"/>
      <c r="F82" s="389"/>
      <c r="G82" s="430"/>
      <c r="H82" s="430"/>
      <c r="I82" s="389"/>
      <c r="J82" s="389"/>
      <c r="K82" s="389"/>
      <c r="L82" s="389"/>
      <c r="M82" s="389"/>
      <c r="N82" s="389"/>
      <c r="O82" s="389"/>
      <c r="P82" s="389"/>
      <c r="Q82" s="389"/>
      <c r="R82" s="389"/>
      <c r="S82" s="389"/>
      <c r="T82" s="389"/>
      <c r="U82" s="389"/>
      <c r="V82" s="389"/>
      <c r="W82" s="389"/>
      <c r="X82" s="389"/>
      <c r="Y82" s="389"/>
    </row>
    <row r="83" spans="1:25" ht="14.25" customHeight="1" x14ac:dyDescent="0.2">
      <c r="A83" s="384"/>
      <c r="B83" s="384"/>
      <c r="C83" s="389"/>
      <c r="D83" s="389"/>
      <c r="E83" s="389"/>
      <c r="F83" s="389"/>
      <c r="G83" s="430"/>
      <c r="H83" s="430"/>
      <c r="I83" s="389"/>
      <c r="J83" s="389"/>
      <c r="K83" s="389"/>
      <c r="L83" s="389"/>
      <c r="M83" s="389"/>
      <c r="N83" s="389"/>
      <c r="O83" s="389"/>
      <c r="P83" s="389"/>
      <c r="Q83" s="389"/>
      <c r="R83" s="389"/>
      <c r="S83" s="389"/>
      <c r="T83" s="389"/>
      <c r="U83" s="389"/>
      <c r="V83" s="389"/>
      <c r="W83" s="389"/>
      <c r="X83" s="389"/>
      <c r="Y83" s="389"/>
    </row>
    <row r="84" spans="1:25" ht="14.25" customHeight="1" x14ac:dyDescent="0.2">
      <c r="A84" s="384"/>
      <c r="B84" s="384"/>
      <c r="C84" s="389"/>
      <c r="D84" s="389"/>
      <c r="E84" s="389"/>
      <c r="F84" s="389"/>
      <c r="G84" s="430"/>
      <c r="H84" s="430"/>
      <c r="I84" s="389"/>
      <c r="J84" s="389"/>
      <c r="K84" s="389"/>
      <c r="L84" s="389"/>
      <c r="M84" s="389"/>
      <c r="N84" s="389"/>
      <c r="O84" s="389"/>
      <c r="P84" s="389"/>
      <c r="Q84" s="389"/>
      <c r="R84" s="389"/>
      <c r="S84" s="389"/>
      <c r="T84" s="389"/>
      <c r="U84" s="389"/>
      <c r="V84" s="389"/>
      <c r="W84" s="389"/>
      <c r="X84" s="389"/>
      <c r="Y84" s="389"/>
    </row>
    <row r="85" spans="1:25" ht="14.25" customHeight="1" x14ac:dyDescent="0.2">
      <c r="A85" s="384"/>
      <c r="B85" s="384"/>
      <c r="C85" s="389"/>
      <c r="D85" s="389"/>
      <c r="E85" s="389"/>
      <c r="F85" s="389"/>
      <c r="G85" s="430"/>
      <c r="H85" s="430"/>
      <c r="I85" s="389"/>
      <c r="J85" s="389"/>
      <c r="K85" s="389"/>
      <c r="L85" s="389"/>
      <c r="M85" s="389"/>
      <c r="N85" s="389"/>
      <c r="O85" s="389"/>
      <c r="P85" s="389"/>
      <c r="Q85" s="389"/>
      <c r="R85" s="389"/>
      <c r="S85" s="389"/>
      <c r="T85" s="389"/>
      <c r="U85" s="389"/>
      <c r="V85" s="389"/>
      <c r="W85" s="389"/>
      <c r="X85" s="389"/>
      <c r="Y85" s="389"/>
    </row>
    <row r="86" spans="1:25" ht="14.25" customHeight="1" x14ac:dyDescent="0.2">
      <c r="A86" s="384"/>
      <c r="B86" s="384"/>
      <c r="C86" s="389"/>
      <c r="D86" s="389"/>
      <c r="E86" s="389"/>
      <c r="F86" s="389"/>
      <c r="G86" s="430"/>
      <c r="H86" s="430"/>
      <c r="I86" s="389"/>
      <c r="J86" s="389"/>
      <c r="K86" s="389"/>
      <c r="L86" s="389"/>
      <c r="M86" s="389"/>
      <c r="N86" s="389"/>
      <c r="O86" s="389"/>
      <c r="P86" s="389"/>
      <c r="Q86" s="389"/>
      <c r="R86" s="389"/>
      <c r="S86" s="389"/>
      <c r="T86" s="389"/>
      <c r="U86" s="389"/>
      <c r="V86" s="389"/>
      <c r="W86" s="389"/>
      <c r="X86" s="389"/>
      <c r="Y86" s="389"/>
    </row>
    <row r="87" spans="1:25" ht="14.25" customHeight="1" x14ac:dyDescent="0.2">
      <c r="A87" s="384"/>
      <c r="B87" s="384"/>
      <c r="C87" s="389"/>
      <c r="D87" s="389"/>
      <c r="E87" s="389"/>
      <c r="F87" s="389"/>
      <c r="G87" s="430"/>
      <c r="H87" s="430"/>
      <c r="I87" s="389"/>
      <c r="J87" s="389"/>
      <c r="K87" s="389"/>
      <c r="L87" s="389"/>
      <c r="M87" s="389"/>
      <c r="N87" s="389"/>
      <c r="O87" s="389"/>
      <c r="P87" s="389"/>
      <c r="Q87" s="389"/>
      <c r="R87" s="389"/>
      <c r="S87" s="389"/>
      <c r="T87" s="389"/>
      <c r="U87" s="389"/>
      <c r="V87" s="389"/>
      <c r="W87" s="389"/>
      <c r="X87" s="389"/>
      <c r="Y87" s="389"/>
    </row>
    <row r="88" spans="1:25" ht="14.25" customHeight="1" x14ac:dyDescent="0.2">
      <c r="A88" s="384"/>
      <c r="B88" s="384"/>
      <c r="C88" s="389"/>
      <c r="D88" s="389"/>
      <c r="E88" s="389"/>
      <c r="F88" s="389"/>
      <c r="G88" s="430"/>
      <c r="H88" s="430"/>
      <c r="I88" s="389"/>
      <c r="J88" s="389"/>
      <c r="K88" s="389"/>
      <c r="L88" s="389"/>
      <c r="M88" s="389"/>
      <c r="N88" s="389"/>
      <c r="O88" s="389"/>
      <c r="P88" s="389"/>
      <c r="Q88" s="389"/>
      <c r="R88" s="389"/>
      <c r="S88" s="389"/>
      <c r="T88" s="389"/>
      <c r="U88" s="389"/>
      <c r="V88" s="389"/>
      <c r="W88" s="389"/>
      <c r="X88" s="389"/>
      <c r="Y88" s="389"/>
    </row>
    <row r="89" spans="1:25" ht="14.25" customHeight="1" x14ac:dyDescent="0.2">
      <c r="A89" s="384"/>
      <c r="B89" s="384"/>
      <c r="C89" s="389"/>
      <c r="D89" s="389"/>
      <c r="E89" s="389"/>
      <c r="F89" s="389"/>
      <c r="G89" s="430"/>
      <c r="H89" s="430"/>
      <c r="I89" s="389"/>
      <c r="J89" s="389"/>
      <c r="K89" s="389"/>
      <c r="L89" s="389"/>
      <c r="M89" s="389"/>
      <c r="N89" s="389"/>
      <c r="O89" s="389"/>
      <c r="P89" s="389"/>
      <c r="Q89" s="389"/>
      <c r="R89" s="389"/>
      <c r="S89" s="389"/>
      <c r="T89" s="389"/>
      <c r="U89" s="389"/>
      <c r="V89" s="389"/>
      <c r="W89" s="389"/>
      <c r="X89" s="389"/>
      <c r="Y89" s="389"/>
    </row>
    <row r="90" spans="1:25" ht="14.25" customHeight="1" x14ac:dyDescent="0.2">
      <c r="A90" s="384"/>
      <c r="B90" s="384"/>
      <c r="C90" s="389"/>
      <c r="D90" s="389"/>
      <c r="E90" s="389"/>
      <c r="F90" s="389"/>
      <c r="G90" s="430"/>
      <c r="H90" s="430"/>
      <c r="I90" s="389"/>
      <c r="J90" s="389"/>
      <c r="K90" s="389"/>
      <c r="L90" s="389"/>
      <c r="M90" s="389"/>
      <c r="N90" s="389"/>
      <c r="O90" s="389"/>
      <c r="P90" s="389"/>
      <c r="Q90" s="389"/>
      <c r="R90" s="389"/>
      <c r="S90" s="389"/>
      <c r="T90" s="389"/>
      <c r="U90" s="389"/>
      <c r="V90" s="389"/>
      <c r="W90" s="389"/>
      <c r="X90" s="389"/>
      <c r="Y90" s="389"/>
    </row>
    <row r="91" spans="1:25" ht="14.25" customHeight="1" x14ac:dyDescent="0.2">
      <c r="A91" s="384"/>
      <c r="B91" s="384"/>
      <c r="C91" s="389"/>
      <c r="D91" s="389"/>
      <c r="E91" s="389"/>
      <c r="F91" s="389"/>
      <c r="G91" s="430"/>
      <c r="H91" s="430"/>
      <c r="I91" s="389"/>
      <c r="J91" s="389"/>
      <c r="K91" s="389"/>
      <c r="L91" s="389"/>
      <c r="M91" s="389"/>
      <c r="N91" s="389"/>
      <c r="O91" s="389"/>
      <c r="P91" s="389"/>
      <c r="Q91" s="389"/>
      <c r="R91" s="389"/>
      <c r="S91" s="389"/>
      <c r="T91" s="389"/>
      <c r="U91" s="389"/>
      <c r="V91" s="389"/>
      <c r="W91" s="389"/>
      <c r="X91" s="389"/>
      <c r="Y91" s="389"/>
    </row>
    <row r="92" spans="1:25" ht="14.25" customHeight="1" x14ac:dyDescent="0.2">
      <c r="A92" s="384"/>
      <c r="B92" s="384"/>
      <c r="C92" s="389"/>
      <c r="D92" s="389"/>
      <c r="E92" s="389"/>
      <c r="F92" s="389"/>
      <c r="G92" s="430"/>
      <c r="H92" s="430"/>
      <c r="I92" s="389"/>
      <c r="J92" s="389"/>
      <c r="K92" s="389"/>
      <c r="L92" s="389"/>
      <c r="M92" s="389"/>
      <c r="N92" s="389"/>
      <c r="O92" s="389"/>
      <c r="P92" s="389"/>
      <c r="Q92" s="389"/>
      <c r="R92" s="389"/>
      <c r="S92" s="389"/>
      <c r="T92" s="389"/>
      <c r="U92" s="389"/>
      <c r="V92" s="389"/>
      <c r="W92" s="389"/>
      <c r="X92" s="389"/>
      <c r="Y92" s="389"/>
    </row>
    <row r="93" spans="1:25" ht="14.25" customHeight="1" x14ac:dyDescent="0.2">
      <c r="A93" s="384"/>
      <c r="B93" s="384"/>
      <c r="C93" s="389"/>
      <c r="D93" s="389"/>
      <c r="E93" s="389"/>
      <c r="F93" s="389"/>
      <c r="G93" s="430"/>
      <c r="H93" s="430"/>
      <c r="I93" s="389"/>
      <c r="J93" s="389"/>
      <c r="K93" s="389"/>
      <c r="L93" s="389"/>
      <c r="M93" s="389"/>
      <c r="N93" s="389"/>
      <c r="O93" s="389"/>
      <c r="P93" s="389"/>
      <c r="Q93" s="389"/>
      <c r="R93" s="389"/>
      <c r="S93" s="389"/>
      <c r="T93" s="389"/>
      <c r="U93" s="389"/>
      <c r="V93" s="389"/>
      <c r="W93" s="389"/>
      <c r="X93" s="389"/>
      <c r="Y93" s="389"/>
    </row>
    <row r="94" spans="1:25" ht="14.25" customHeight="1" x14ac:dyDescent="0.2">
      <c r="A94" s="384"/>
      <c r="B94" s="384"/>
      <c r="C94" s="389"/>
      <c r="D94" s="389"/>
      <c r="E94" s="389"/>
      <c r="F94" s="389"/>
      <c r="G94" s="430"/>
      <c r="H94" s="430"/>
      <c r="I94" s="389"/>
      <c r="J94" s="389"/>
      <c r="K94" s="389"/>
      <c r="L94" s="389"/>
      <c r="M94" s="389"/>
      <c r="N94" s="389"/>
      <c r="O94" s="389"/>
      <c r="P94" s="389"/>
      <c r="Q94" s="389"/>
      <c r="R94" s="389"/>
      <c r="S94" s="389"/>
      <c r="T94" s="389"/>
      <c r="U94" s="389"/>
      <c r="V94" s="389"/>
      <c r="W94" s="389"/>
      <c r="X94" s="389"/>
      <c r="Y94" s="389"/>
    </row>
    <row r="95" spans="1:25" ht="14.25" customHeight="1" x14ac:dyDescent="0.2">
      <c r="A95" s="384"/>
      <c r="B95" s="384"/>
      <c r="C95" s="389"/>
      <c r="D95" s="389"/>
      <c r="E95" s="389"/>
      <c r="F95" s="389"/>
      <c r="G95" s="430"/>
      <c r="H95" s="430"/>
      <c r="I95" s="389"/>
      <c r="J95" s="389"/>
      <c r="K95" s="389"/>
      <c r="L95" s="389"/>
      <c r="M95" s="389"/>
      <c r="N95" s="389"/>
      <c r="O95" s="389"/>
      <c r="P95" s="389"/>
      <c r="Q95" s="389"/>
      <c r="R95" s="389"/>
      <c r="S95" s="389"/>
      <c r="T95" s="389"/>
      <c r="U95" s="389"/>
      <c r="V95" s="389"/>
      <c r="W95" s="389"/>
      <c r="X95" s="389"/>
      <c r="Y95" s="389"/>
    </row>
    <row r="96" spans="1:25" ht="14.25" customHeight="1" x14ac:dyDescent="0.2">
      <c r="A96" s="384"/>
      <c r="B96" s="384"/>
      <c r="C96" s="389"/>
      <c r="D96" s="389"/>
      <c r="E96" s="389"/>
      <c r="F96" s="389"/>
      <c r="G96" s="430"/>
      <c r="H96" s="430"/>
      <c r="I96" s="389"/>
      <c r="J96" s="389"/>
      <c r="K96" s="389"/>
      <c r="L96" s="389"/>
      <c r="M96" s="389"/>
      <c r="N96" s="389"/>
      <c r="O96" s="389"/>
      <c r="P96" s="389"/>
      <c r="Q96" s="389"/>
      <c r="R96" s="389"/>
      <c r="S96" s="389"/>
      <c r="T96" s="389"/>
      <c r="U96" s="389"/>
      <c r="V96" s="389"/>
      <c r="W96" s="389"/>
      <c r="X96" s="389"/>
      <c r="Y96" s="389"/>
    </row>
    <row r="97" spans="1:25" ht="14.25" customHeight="1" x14ac:dyDescent="0.2">
      <c r="A97" s="384"/>
      <c r="B97" s="384"/>
      <c r="C97" s="389"/>
      <c r="D97" s="389"/>
      <c r="E97" s="389"/>
      <c r="F97" s="389"/>
      <c r="G97" s="430"/>
      <c r="H97" s="430"/>
      <c r="I97" s="389"/>
      <c r="J97" s="389"/>
      <c r="K97" s="389"/>
      <c r="L97" s="389"/>
      <c r="M97" s="389"/>
      <c r="N97" s="389"/>
      <c r="O97" s="389"/>
      <c r="P97" s="389"/>
      <c r="Q97" s="389"/>
      <c r="R97" s="389"/>
      <c r="S97" s="389"/>
      <c r="T97" s="389"/>
      <c r="U97" s="389"/>
      <c r="V97" s="389"/>
      <c r="W97" s="389"/>
      <c r="X97" s="389"/>
      <c r="Y97" s="389"/>
    </row>
    <row r="98" spans="1:25" ht="14.25" customHeight="1" x14ac:dyDescent="0.2">
      <c r="A98" s="384"/>
      <c r="B98" s="384"/>
      <c r="C98" s="389"/>
      <c r="D98" s="389"/>
      <c r="E98" s="389"/>
      <c r="F98" s="389"/>
      <c r="G98" s="430"/>
      <c r="H98" s="430"/>
      <c r="I98" s="389"/>
      <c r="J98" s="389"/>
      <c r="K98" s="389"/>
      <c r="L98" s="389"/>
      <c r="M98" s="389"/>
      <c r="N98" s="389"/>
      <c r="O98" s="389"/>
      <c r="P98" s="389"/>
      <c r="Q98" s="389"/>
      <c r="R98" s="389"/>
      <c r="S98" s="389"/>
      <c r="T98" s="389"/>
      <c r="U98" s="389"/>
      <c r="V98" s="389"/>
      <c r="W98" s="389"/>
      <c r="X98" s="389"/>
      <c r="Y98" s="389"/>
    </row>
    <row r="99" spans="1:25" ht="14.25" customHeight="1" x14ac:dyDescent="0.2">
      <c r="A99" s="384"/>
      <c r="B99" s="384"/>
      <c r="C99" s="389"/>
      <c r="D99" s="389"/>
      <c r="E99" s="389"/>
      <c r="F99" s="389"/>
      <c r="G99" s="430"/>
      <c r="H99" s="430"/>
      <c r="I99" s="389"/>
      <c r="J99" s="389"/>
      <c r="K99" s="389"/>
      <c r="L99" s="389"/>
      <c r="M99" s="389"/>
      <c r="N99" s="389"/>
      <c r="O99" s="389"/>
      <c r="P99" s="389"/>
      <c r="Q99" s="389"/>
      <c r="R99" s="389"/>
      <c r="S99" s="389"/>
      <c r="T99" s="389"/>
      <c r="U99" s="389"/>
      <c r="V99" s="389"/>
      <c r="W99" s="389"/>
      <c r="X99" s="389"/>
      <c r="Y99" s="389"/>
    </row>
    <row r="100" spans="1:25" ht="14.25" customHeight="1" x14ac:dyDescent="0.2">
      <c r="A100" s="384"/>
      <c r="B100" s="384"/>
      <c r="C100" s="389"/>
      <c r="D100" s="389"/>
      <c r="E100" s="389"/>
      <c r="F100" s="389"/>
      <c r="G100" s="430"/>
      <c r="H100" s="430"/>
      <c r="I100" s="389"/>
      <c r="J100" s="389"/>
      <c r="K100" s="389"/>
      <c r="L100" s="389"/>
      <c r="M100" s="389"/>
      <c r="N100" s="389"/>
      <c r="O100" s="389"/>
      <c r="P100" s="389"/>
      <c r="Q100" s="389"/>
      <c r="R100" s="389"/>
      <c r="S100" s="389"/>
      <c r="T100" s="389"/>
      <c r="U100" s="389"/>
      <c r="V100" s="389"/>
      <c r="W100" s="389"/>
      <c r="X100" s="389"/>
      <c r="Y100" s="389"/>
    </row>
    <row r="101" spans="1:25" ht="14.25" customHeight="1" x14ac:dyDescent="0.2">
      <c r="A101" s="384"/>
      <c r="B101" s="384"/>
      <c r="C101" s="389"/>
      <c r="D101" s="389"/>
      <c r="E101" s="389"/>
      <c r="F101" s="389"/>
      <c r="G101" s="430"/>
      <c r="H101" s="430"/>
      <c r="I101" s="389"/>
      <c r="J101" s="389"/>
      <c r="K101" s="389"/>
      <c r="L101" s="389"/>
      <c r="M101" s="389"/>
      <c r="N101" s="389"/>
      <c r="O101" s="389"/>
      <c r="P101" s="389"/>
      <c r="Q101" s="389"/>
      <c r="R101" s="389"/>
      <c r="S101" s="389"/>
      <c r="T101" s="389"/>
      <c r="U101" s="389"/>
      <c r="V101" s="389"/>
      <c r="W101" s="389"/>
      <c r="X101" s="389"/>
      <c r="Y101" s="389"/>
    </row>
    <row r="102" spans="1:25" ht="14.25" customHeight="1" x14ac:dyDescent="0.2">
      <c r="A102" s="384"/>
      <c r="B102" s="384"/>
      <c r="C102" s="389"/>
      <c r="D102" s="389"/>
      <c r="E102" s="389"/>
      <c r="F102" s="389"/>
      <c r="G102" s="430"/>
      <c r="H102" s="430"/>
      <c r="I102" s="389"/>
      <c r="J102" s="389"/>
      <c r="K102" s="389"/>
      <c r="L102" s="389"/>
      <c r="M102" s="389"/>
      <c r="N102" s="389"/>
      <c r="O102" s="389"/>
      <c r="P102" s="389"/>
      <c r="Q102" s="389"/>
      <c r="R102" s="389"/>
      <c r="S102" s="389"/>
      <c r="T102" s="389"/>
      <c r="U102" s="389"/>
      <c r="V102" s="389"/>
      <c r="W102" s="389"/>
      <c r="X102" s="389"/>
      <c r="Y102" s="389"/>
    </row>
    <row r="103" spans="1:25" ht="14.25" customHeight="1" x14ac:dyDescent="0.2">
      <c r="A103" s="384"/>
      <c r="B103" s="384"/>
      <c r="C103" s="389"/>
      <c r="D103" s="389"/>
      <c r="E103" s="389"/>
      <c r="F103" s="389"/>
      <c r="G103" s="430"/>
      <c r="H103" s="430"/>
      <c r="I103" s="389"/>
      <c r="J103" s="389"/>
      <c r="K103" s="389"/>
      <c r="L103" s="389"/>
      <c r="M103" s="389"/>
      <c r="N103" s="389"/>
      <c r="O103" s="389"/>
      <c r="P103" s="389"/>
      <c r="Q103" s="389"/>
      <c r="R103" s="389"/>
      <c r="S103" s="389"/>
      <c r="T103" s="389"/>
      <c r="U103" s="389"/>
      <c r="V103" s="389"/>
      <c r="W103" s="389"/>
      <c r="X103" s="389"/>
      <c r="Y103" s="389"/>
    </row>
    <row r="104" spans="1:25" ht="14.25" customHeight="1" x14ac:dyDescent="0.2">
      <c r="A104" s="384"/>
      <c r="B104" s="384"/>
      <c r="C104" s="389"/>
      <c r="D104" s="389"/>
      <c r="E104" s="389"/>
      <c r="F104" s="389"/>
      <c r="G104" s="430"/>
      <c r="H104" s="430"/>
      <c r="I104" s="389"/>
      <c r="J104" s="389"/>
      <c r="K104" s="389"/>
      <c r="L104" s="389"/>
      <c r="M104" s="389"/>
      <c r="N104" s="389"/>
      <c r="O104" s="389"/>
      <c r="P104" s="389"/>
      <c r="Q104" s="389"/>
      <c r="R104" s="389"/>
      <c r="S104" s="389"/>
      <c r="T104" s="389"/>
      <c r="U104" s="389"/>
      <c r="V104" s="389"/>
      <c r="W104" s="389"/>
      <c r="X104" s="389"/>
      <c r="Y104" s="389"/>
    </row>
    <row r="105" spans="1:25" ht="14.25" customHeight="1" x14ac:dyDescent="0.2">
      <c r="A105" s="384"/>
      <c r="B105" s="384"/>
      <c r="C105" s="389"/>
      <c r="D105" s="389"/>
      <c r="E105" s="389"/>
      <c r="F105" s="389"/>
      <c r="G105" s="430"/>
      <c r="H105" s="430"/>
      <c r="I105" s="389"/>
      <c r="J105" s="389"/>
      <c r="K105" s="389"/>
      <c r="L105" s="389"/>
      <c r="M105" s="389"/>
      <c r="N105" s="389"/>
      <c r="O105" s="389"/>
      <c r="P105" s="389"/>
      <c r="Q105" s="389"/>
      <c r="R105" s="389"/>
      <c r="S105" s="389"/>
      <c r="T105" s="389"/>
      <c r="U105" s="389"/>
      <c r="V105" s="389"/>
      <c r="W105" s="389"/>
      <c r="X105" s="389"/>
      <c r="Y105" s="389"/>
    </row>
    <row r="106" spans="1:25" ht="14.25" customHeight="1" x14ac:dyDescent="0.2">
      <c r="A106" s="384"/>
      <c r="B106" s="384"/>
      <c r="C106" s="389"/>
      <c r="D106" s="389"/>
      <c r="E106" s="389"/>
      <c r="F106" s="389"/>
      <c r="G106" s="430"/>
      <c r="H106" s="430"/>
      <c r="I106" s="389"/>
      <c r="J106" s="389"/>
      <c r="K106" s="389"/>
      <c r="L106" s="389"/>
      <c r="M106" s="389"/>
      <c r="N106" s="389"/>
      <c r="O106" s="389"/>
      <c r="P106" s="389"/>
      <c r="Q106" s="389"/>
      <c r="R106" s="389"/>
      <c r="S106" s="389"/>
      <c r="T106" s="389"/>
      <c r="U106" s="389"/>
      <c r="V106" s="389"/>
      <c r="W106" s="389"/>
      <c r="X106" s="389"/>
      <c r="Y106" s="389"/>
    </row>
    <row r="107" spans="1:25" ht="14.25" customHeight="1" x14ac:dyDescent="0.2">
      <c r="A107" s="384"/>
      <c r="B107" s="384"/>
      <c r="C107" s="389"/>
      <c r="D107" s="389"/>
      <c r="E107" s="389"/>
      <c r="F107" s="389"/>
      <c r="G107" s="430"/>
      <c r="H107" s="430"/>
      <c r="I107" s="389"/>
      <c r="J107" s="389"/>
      <c r="K107" s="389"/>
      <c r="L107" s="389"/>
      <c r="M107" s="389"/>
      <c r="N107" s="389"/>
      <c r="O107" s="389"/>
      <c r="P107" s="389"/>
      <c r="Q107" s="389"/>
      <c r="R107" s="389"/>
      <c r="S107" s="389"/>
      <c r="T107" s="389"/>
      <c r="U107" s="389"/>
      <c r="V107" s="389"/>
      <c r="W107" s="389"/>
      <c r="X107" s="389"/>
      <c r="Y107" s="389"/>
    </row>
    <row r="108" spans="1:25" ht="14.25" customHeight="1" x14ac:dyDescent="0.2">
      <c r="A108" s="384"/>
      <c r="B108" s="384"/>
      <c r="C108" s="389"/>
      <c r="D108" s="389"/>
      <c r="E108" s="389"/>
      <c r="F108" s="389"/>
      <c r="G108" s="430"/>
      <c r="H108" s="430"/>
      <c r="I108" s="389"/>
      <c r="J108" s="389"/>
      <c r="K108" s="389"/>
      <c r="L108" s="389"/>
      <c r="M108" s="389"/>
      <c r="N108" s="389"/>
      <c r="O108" s="389"/>
      <c r="P108" s="389"/>
      <c r="Q108" s="389"/>
      <c r="R108" s="389"/>
      <c r="S108" s="389"/>
      <c r="T108" s="389"/>
      <c r="U108" s="389"/>
      <c r="V108" s="389"/>
      <c r="W108" s="389"/>
      <c r="X108" s="389"/>
      <c r="Y108" s="389"/>
    </row>
    <row r="109" spans="1:25" ht="14.25" customHeight="1" x14ac:dyDescent="0.2">
      <c r="A109" s="384"/>
      <c r="B109" s="384"/>
      <c r="C109" s="389"/>
      <c r="D109" s="389"/>
      <c r="E109" s="389"/>
      <c r="F109" s="389"/>
      <c r="G109" s="430"/>
      <c r="H109" s="430"/>
      <c r="I109" s="389"/>
      <c r="J109" s="389"/>
      <c r="K109" s="389"/>
      <c r="L109" s="389"/>
      <c r="M109" s="389"/>
      <c r="N109" s="389"/>
      <c r="O109" s="389"/>
      <c r="P109" s="389"/>
      <c r="Q109" s="389"/>
      <c r="R109" s="389"/>
      <c r="S109" s="389"/>
      <c r="T109" s="389"/>
      <c r="U109" s="389"/>
      <c r="V109" s="389"/>
      <c r="W109" s="389"/>
      <c r="X109" s="389"/>
      <c r="Y109" s="389"/>
    </row>
    <row r="110" spans="1:25" ht="14.25" customHeight="1" x14ac:dyDescent="0.2">
      <c r="A110" s="384"/>
      <c r="B110" s="384"/>
      <c r="C110" s="389"/>
      <c r="D110" s="389"/>
      <c r="E110" s="389"/>
      <c r="F110" s="389"/>
      <c r="G110" s="430"/>
      <c r="H110" s="430"/>
      <c r="I110" s="389"/>
      <c r="J110" s="389"/>
      <c r="K110" s="389"/>
      <c r="L110" s="389"/>
      <c r="M110" s="389"/>
      <c r="N110" s="389"/>
      <c r="O110" s="389"/>
      <c r="P110" s="389"/>
      <c r="Q110" s="389"/>
      <c r="R110" s="389"/>
      <c r="S110" s="389"/>
      <c r="T110" s="389"/>
      <c r="U110" s="389"/>
      <c r="V110" s="389"/>
      <c r="W110" s="389"/>
      <c r="X110" s="389"/>
      <c r="Y110" s="389"/>
    </row>
    <row r="111" spans="1:25" ht="14.25" customHeight="1" x14ac:dyDescent="0.2">
      <c r="A111" s="384"/>
      <c r="B111" s="384"/>
      <c r="C111" s="389"/>
      <c r="D111" s="389"/>
      <c r="E111" s="389"/>
      <c r="F111" s="389"/>
      <c r="G111" s="430"/>
      <c r="H111" s="430"/>
      <c r="I111" s="389"/>
      <c r="J111" s="389"/>
      <c r="K111" s="389"/>
      <c r="L111" s="389"/>
      <c r="M111" s="389"/>
      <c r="N111" s="389"/>
      <c r="O111" s="389"/>
      <c r="P111" s="389"/>
      <c r="Q111" s="389"/>
      <c r="R111" s="389"/>
      <c r="S111" s="389"/>
      <c r="T111" s="389"/>
      <c r="U111" s="389"/>
      <c r="V111" s="389"/>
      <c r="W111" s="389"/>
      <c r="X111" s="389"/>
      <c r="Y111" s="389"/>
    </row>
    <row r="112" spans="1:25" ht="14.25" customHeight="1" x14ac:dyDescent="0.2">
      <c r="A112" s="384"/>
      <c r="B112" s="384"/>
      <c r="C112" s="389"/>
      <c r="D112" s="389"/>
      <c r="E112" s="389"/>
      <c r="F112" s="389"/>
      <c r="G112" s="430"/>
      <c r="H112" s="430"/>
      <c r="I112" s="389"/>
      <c r="J112" s="389"/>
      <c r="K112" s="389"/>
      <c r="L112" s="389"/>
      <c r="M112" s="389"/>
      <c r="N112" s="389"/>
      <c r="O112" s="389"/>
      <c r="P112" s="389"/>
      <c r="Q112" s="389"/>
      <c r="R112" s="389"/>
      <c r="S112" s="389"/>
      <c r="T112" s="389"/>
      <c r="U112" s="389"/>
      <c r="V112" s="389"/>
      <c r="W112" s="389"/>
      <c r="X112" s="389"/>
      <c r="Y112" s="389"/>
    </row>
    <row r="113" spans="1:25" ht="14.25" customHeight="1" x14ac:dyDescent="0.2">
      <c r="A113" s="384"/>
      <c r="B113" s="384"/>
      <c r="C113" s="389"/>
      <c r="D113" s="389"/>
      <c r="E113" s="389"/>
      <c r="F113" s="389"/>
      <c r="G113" s="430"/>
      <c r="H113" s="430"/>
      <c r="I113" s="389"/>
      <c r="J113" s="389"/>
      <c r="K113" s="389"/>
      <c r="L113" s="389"/>
      <c r="M113" s="389"/>
      <c r="N113" s="389"/>
      <c r="O113" s="389"/>
      <c r="P113" s="389"/>
      <c r="Q113" s="389"/>
      <c r="R113" s="389"/>
      <c r="S113" s="389"/>
      <c r="T113" s="389"/>
      <c r="U113" s="389"/>
      <c r="V113" s="389"/>
      <c r="W113" s="389"/>
      <c r="X113" s="389"/>
      <c r="Y113" s="389"/>
    </row>
    <row r="114" spans="1:25" ht="14.25" customHeight="1" x14ac:dyDescent="0.2">
      <c r="A114" s="384"/>
      <c r="B114" s="384"/>
      <c r="C114" s="389"/>
      <c r="D114" s="389"/>
      <c r="E114" s="389"/>
      <c r="F114" s="389"/>
      <c r="G114" s="430"/>
      <c r="H114" s="430"/>
      <c r="I114" s="389"/>
      <c r="J114" s="389"/>
      <c r="K114" s="389"/>
      <c r="L114" s="389"/>
      <c r="M114" s="389"/>
      <c r="N114" s="389"/>
      <c r="O114" s="389"/>
      <c r="P114" s="389"/>
      <c r="Q114" s="389"/>
      <c r="R114" s="389"/>
      <c r="S114" s="389"/>
      <c r="T114" s="389"/>
      <c r="U114" s="389"/>
      <c r="V114" s="389"/>
      <c r="W114" s="389"/>
      <c r="X114" s="389"/>
      <c r="Y114" s="389"/>
    </row>
    <row r="115" spans="1:25" ht="14.25" customHeight="1" x14ac:dyDescent="0.2">
      <c r="A115" s="384"/>
      <c r="B115" s="384"/>
      <c r="C115" s="389"/>
      <c r="D115" s="389"/>
      <c r="E115" s="389"/>
      <c r="F115" s="389"/>
      <c r="G115" s="430"/>
      <c r="H115" s="430"/>
      <c r="I115" s="389"/>
      <c r="J115" s="389"/>
      <c r="K115" s="389"/>
      <c r="L115" s="389"/>
      <c r="M115" s="389"/>
      <c r="N115" s="389"/>
      <c r="O115" s="389"/>
      <c r="P115" s="389"/>
      <c r="Q115" s="389"/>
      <c r="R115" s="389"/>
      <c r="S115" s="389"/>
      <c r="T115" s="389"/>
      <c r="U115" s="389"/>
      <c r="V115" s="389"/>
      <c r="W115" s="389"/>
      <c r="X115" s="389"/>
      <c r="Y115" s="389"/>
    </row>
    <row r="116" spans="1:25" ht="14.25" customHeight="1" x14ac:dyDescent="0.2">
      <c r="A116" s="384"/>
      <c r="B116" s="384"/>
      <c r="C116" s="389"/>
      <c r="D116" s="389"/>
      <c r="E116" s="389"/>
      <c r="F116" s="389"/>
      <c r="G116" s="430"/>
      <c r="H116" s="430"/>
      <c r="I116" s="389"/>
      <c r="J116" s="389"/>
      <c r="K116" s="389"/>
      <c r="L116" s="389"/>
      <c r="M116" s="389"/>
      <c r="N116" s="389"/>
      <c r="O116" s="389"/>
      <c r="P116" s="389"/>
      <c r="Q116" s="389"/>
      <c r="R116" s="389"/>
      <c r="S116" s="389"/>
      <c r="T116" s="389"/>
      <c r="U116" s="389"/>
      <c r="V116" s="389"/>
      <c r="W116" s="389"/>
      <c r="X116" s="389"/>
      <c r="Y116" s="389"/>
    </row>
    <row r="117" spans="1:25" ht="14.25" customHeight="1" x14ac:dyDescent="0.2">
      <c r="A117" s="384"/>
      <c r="B117" s="384"/>
      <c r="C117" s="389"/>
      <c r="D117" s="389"/>
      <c r="E117" s="389"/>
      <c r="F117" s="389"/>
      <c r="G117" s="430"/>
      <c r="H117" s="430"/>
      <c r="I117" s="389"/>
      <c r="J117" s="389"/>
      <c r="K117" s="389"/>
      <c r="L117" s="389"/>
      <c r="M117" s="389"/>
      <c r="N117" s="389"/>
      <c r="O117" s="389"/>
      <c r="P117" s="389"/>
      <c r="Q117" s="389"/>
      <c r="R117" s="389"/>
      <c r="S117" s="389"/>
      <c r="T117" s="389"/>
      <c r="U117" s="389"/>
      <c r="V117" s="389"/>
      <c r="W117" s="389"/>
      <c r="X117" s="389"/>
      <c r="Y117" s="389"/>
    </row>
    <row r="118" spans="1:25" ht="14.25" customHeight="1" x14ac:dyDescent="0.2">
      <c r="A118" s="384"/>
      <c r="B118" s="384"/>
      <c r="C118" s="389"/>
      <c r="D118" s="389"/>
      <c r="E118" s="389"/>
      <c r="F118" s="389"/>
      <c r="G118" s="430"/>
      <c r="H118" s="430"/>
      <c r="I118" s="389"/>
      <c r="J118" s="389"/>
      <c r="K118" s="389"/>
      <c r="L118" s="389"/>
      <c r="M118" s="389"/>
      <c r="N118" s="389"/>
      <c r="O118" s="389"/>
      <c r="P118" s="389"/>
      <c r="Q118" s="389"/>
      <c r="R118" s="389"/>
      <c r="S118" s="389"/>
      <c r="T118" s="389"/>
      <c r="U118" s="389"/>
      <c r="V118" s="389"/>
      <c r="W118" s="389"/>
      <c r="X118" s="389"/>
      <c r="Y118" s="389"/>
    </row>
    <row r="119" spans="1:25" ht="14.25" customHeight="1" x14ac:dyDescent="0.2">
      <c r="A119" s="384"/>
      <c r="B119" s="384"/>
      <c r="C119" s="389"/>
      <c r="D119" s="389"/>
      <c r="E119" s="389"/>
      <c r="F119" s="389"/>
      <c r="G119" s="430"/>
      <c r="H119" s="430"/>
      <c r="I119" s="389"/>
      <c r="J119" s="389"/>
      <c r="K119" s="389"/>
      <c r="L119" s="389"/>
      <c r="M119" s="389"/>
      <c r="N119" s="389"/>
      <c r="O119" s="389"/>
      <c r="P119" s="389"/>
      <c r="Q119" s="389"/>
      <c r="R119" s="389"/>
      <c r="S119" s="389"/>
      <c r="T119" s="389"/>
      <c r="U119" s="389"/>
      <c r="V119" s="389"/>
      <c r="W119" s="389"/>
      <c r="X119" s="389"/>
      <c r="Y119" s="389"/>
    </row>
    <row r="120" spans="1:25" ht="14.25" customHeight="1" x14ac:dyDescent="0.2">
      <c r="A120" s="384"/>
      <c r="B120" s="384"/>
      <c r="C120" s="389"/>
      <c r="D120" s="389"/>
      <c r="E120" s="389"/>
      <c r="F120" s="389"/>
      <c r="G120" s="430"/>
      <c r="H120" s="430"/>
      <c r="I120" s="389"/>
      <c r="J120" s="389"/>
      <c r="K120" s="389"/>
      <c r="L120" s="389"/>
      <c r="M120" s="389"/>
      <c r="N120" s="389"/>
      <c r="O120" s="389"/>
      <c r="P120" s="389"/>
      <c r="Q120" s="389"/>
      <c r="R120" s="389"/>
      <c r="S120" s="389"/>
      <c r="T120" s="389"/>
      <c r="U120" s="389"/>
      <c r="V120" s="389"/>
      <c r="W120" s="389"/>
      <c r="X120" s="389"/>
      <c r="Y120" s="389"/>
    </row>
    <row r="121" spans="1:25" ht="14.25" customHeight="1" x14ac:dyDescent="0.2">
      <c r="A121" s="384"/>
      <c r="B121" s="384"/>
      <c r="C121" s="389"/>
      <c r="D121" s="389"/>
      <c r="E121" s="389"/>
      <c r="F121" s="389"/>
      <c r="G121" s="430"/>
      <c r="H121" s="430"/>
      <c r="I121" s="389"/>
      <c r="J121" s="389"/>
      <c r="K121" s="389"/>
      <c r="L121" s="389"/>
      <c r="M121" s="389"/>
      <c r="N121" s="389"/>
      <c r="O121" s="389"/>
      <c r="P121" s="389"/>
      <c r="Q121" s="389"/>
      <c r="R121" s="389"/>
      <c r="S121" s="389"/>
      <c r="T121" s="389"/>
      <c r="U121" s="389"/>
      <c r="V121" s="389"/>
      <c r="W121" s="389"/>
      <c r="X121" s="389"/>
      <c r="Y121" s="389"/>
    </row>
    <row r="122" spans="1:25" ht="14.25" customHeight="1" x14ac:dyDescent="0.2">
      <c r="A122" s="384"/>
      <c r="B122" s="384"/>
      <c r="C122" s="389"/>
      <c r="D122" s="389"/>
      <c r="E122" s="389"/>
      <c r="F122" s="389"/>
      <c r="G122" s="430"/>
      <c r="H122" s="430"/>
      <c r="I122" s="389"/>
      <c r="J122" s="389"/>
      <c r="K122" s="389"/>
      <c r="L122" s="389"/>
      <c r="M122" s="389"/>
      <c r="N122" s="389"/>
      <c r="O122" s="389"/>
      <c r="P122" s="389"/>
      <c r="Q122" s="389"/>
      <c r="R122" s="389"/>
      <c r="S122" s="389"/>
      <c r="T122" s="389"/>
      <c r="U122" s="389"/>
      <c r="V122" s="389"/>
      <c r="W122" s="389"/>
      <c r="X122" s="389"/>
      <c r="Y122" s="389"/>
    </row>
    <row r="123" spans="1:25" ht="14.25" customHeight="1" x14ac:dyDescent="0.2">
      <c r="A123" s="384"/>
      <c r="B123" s="384"/>
      <c r="C123" s="389"/>
      <c r="D123" s="389"/>
      <c r="E123" s="389"/>
      <c r="F123" s="389"/>
      <c r="G123" s="430"/>
      <c r="H123" s="430"/>
      <c r="I123" s="389"/>
      <c r="J123" s="389"/>
      <c r="K123" s="389"/>
      <c r="L123" s="389"/>
      <c r="M123" s="389"/>
      <c r="N123" s="389"/>
      <c r="O123" s="389"/>
      <c r="P123" s="389"/>
      <c r="Q123" s="389"/>
      <c r="R123" s="389"/>
      <c r="S123" s="389"/>
      <c r="T123" s="389"/>
      <c r="U123" s="389"/>
      <c r="V123" s="389"/>
      <c r="W123" s="389"/>
      <c r="X123" s="389"/>
      <c r="Y123" s="389"/>
    </row>
    <row r="124" spans="1:25" ht="14.25" customHeight="1" x14ac:dyDescent="0.2">
      <c r="A124" s="384"/>
      <c r="B124" s="384"/>
      <c r="C124" s="389"/>
      <c r="D124" s="389"/>
      <c r="E124" s="389"/>
      <c r="F124" s="389"/>
      <c r="G124" s="430"/>
      <c r="H124" s="430"/>
      <c r="I124" s="389"/>
      <c r="J124" s="389"/>
      <c r="K124" s="389"/>
      <c r="L124" s="389"/>
      <c r="M124" s="389"/>
      <c r="N124" s="389"/>
      <c r="O124" s="389"/>
      <c r="P124" s="389"/>
      <c r="Q124" s="389"/>
      <c r="R124" s="389"/>
      <c r="S124" s="389"/>
      <c r="T124" s="389"/>
      <c r="U124" s="389"/>
      <c r="V124" s="389"/>
      <c r="W124" s="389"/>
      <c r="X124" s="389"/>
      <c r="Y124" s="389"/>
    </row>
    <row r="125" spans="1:25" ht="14.25" customHeight="1" x14ac:dyDescent="0.2">
      <c r="A125" s="384"/>
      <c r="B125" s="384"/>
      <c r="C125" s="389"/>
      <c r="D125" s="389"/>
      <c r="E125" s="389"/>
      <c r="F125" s="389"/>
      <c r="G125" s="430"/>
      <c r="H125" s="430"/>
      <c r="I125" s="389"/>
      <c r="J125" s="389"/>
      <c r="K125" s="389"/>
      <c r="L125" s="389"/>
      <c r="M125" s="389"/>
      <c r="N125" s="389"/>
      <c r="O125" s="389"/>
      <c r="P125" s="389"/>
      <c r="Q125" s="389"/>
      <c r="R125" s="389"/>
      <c r="S125" s="389"/>
      <c r="T125" s="389"/>
      <c r="U125" s="389"/>
      <c r="V125" s="389"/>
      <c r="W125" s="389"/>
      <c r="X125" s="389"/>
      <c r="Y125" s="389"/>
    </row>
    <row r="126" spans="1:25" ht="14.25" customHeight="1" x14ac:dyDescent="0.2">
      <c r="A126" s="384"/>
      <c r="B126" s="384"/>
      <c r="C126" s="389"/>
      <c r="D126" s="389"/>
      <c r="E126" s="389"/>
      <c r="F126" s="389"/>
      <c r="G126" s="430"/>
      <c r="H126" s="430"/>
      <c r="I126" s="389"/>
      <c r="J126" s="389"/>
      <c r="K126" s="389"/>
      <c r="L126" s="389"/>
      <c r="M126" s="389"/>
      <c r="N126" s="389"/>
      <c r="O126" s="389"/>
      <c r="P126" s="389"/>
      <c r="Q126" s="389"/>
      <c r="R126" s="389"/>
      <c r="S126" s="389"/>
      <c r="T126" s="389"/>
      <c r="U126" s="389"/>
      <c r="V126" s="389"/>
      <c r="W126" s="389"/>
      <c r="X126" s="389"/>
      <c r="Y126" s="389"/>
    </row>
    <row r="127" spans="1:25" ht="14.25" customHeight="1" x14ac:dyDescent="0.2">
      <c r="A127" s="384"/>
      <c r="B127" s="384"/>
      <c r="C127" s="389"/>
      <c r="D127" s="389"/>
      <c r="E127" s="389"/>
      <c r="F127" s="389"/>
      <c r="G127" s="430"/>
      <c r="H127" s="430"/>
      <c r="I127" s="389"/>
      <c r="J127" s="389"/>
      <c r="K127" s="389"/>
      <c r="L127" s="389"/>
      <c r="M127" s="389"/>
      <c r="N127" s="389"/>
      <c r="O127" s="389"/>
      <c r="P127" s="389"/>
      <c r="Q127" s="389"/>
      <c r="R127" s="389"/>
      <c r="S127" s="389"/>
      <c r="T127" s="389"/>
      <c r="U127" s="389"/>
      <c r="V127" s="389"/>
      <c r="W127" s="389"/>
      <c r="X127" s="389"/>
      <c r="Y127" s="389"/>
    </row>
    <row r="128" spans="1:25" ht="14.25" customHeight="1" x14ac:dyDescent="0.2">
      <c r="A128" s="384"/>
      <c r="B128" s="384"/>
      <c r="C128" s="389"/>
      <c r="D128" s="389"/>
      <c r="E128" s="389"/>
      <c r="F128" s="389"/>
      <c r="G128" s="430"/>
      <c r="H128" s="430"/>
      <c r="I128" s="389"/>
      <c r="J128" s="389"/>
      <c r="K128" s="389"/>
      <c r="L128" s="389"/>
      <c r="M128" s="389"/>
      <c r="N128" s="389"/>
      <c r="O128" s="389"/>
      <c r="P128" s="389"/>
      <c r="Q128" s="389"/>
      <c r="R128" s="389"/>
      <c r="S128" s="389"/>
      <c r="T128" s="389"/>
      <c r="U128" s="389"/>
      <c r="V128" s="389"/>
      <c r="W128" s="389"/>
      <c r="X128" s="389"/>
      <c r="Y128" s="389"/>
    </row>
    <row r="129" spans="1:25" ht="14.25" customHeight="1" x14ac:dyDescent="0.2">
      <c r="A129" s="384"/>
      <c r="B129" s="384"/>
      <c r="C129" s="389"/>
      <c r="D129" s="389"/>
      <c r="E129" s="389"/>
      <c r="F129" s="389"/>
      <c r="G129" s="430"/>
      <c r="H129" s="430"/>
      <c r="I129" s="389"/>
      <c r="J129" s="389"/>
      <c r="K129" s="389"/>
      <c r="L129" s="389"/>
      <c r="M129" s="389"/>
      <c r="N129" s="389"/>
      <c r="O129" s="389"/>
      <c r="P129" s="389"/>
      <c r="Q129" s="389"/>
      <c r="R129" s="389"/>
      <c r="S129" s="389"/>
      <c r="T129" s="389"/>
      <c r="U129" s="389"/>
      <c r="V129" s="389"/>
      <c r="W129" s="389"/>
      <c r="X129" s="389"/>
      <c r="Y129" s="389"/>
    </row>
    <row r="130" spans="1:25" ht="14.25" customHeight="1" x14ac:dyDescent="0.2">
      <c r="A130" s="384"/>
      <c r="B130" s="384"/>
      <c r="C130" s="389"/>
      <c r="D130" s="389"/>
      <c r="E130" s="389"/>
      <c r="F130" s="389"/>
      <c r="G130" s="430"/>
      <c r="H130" s="430"/>
      <c r="I130" s="389"/>
      <c r="J130" s="389"/>
      <c r="K130" s="389"/>
      <c r="L130" s="389"/>
      <c r="M130" s="389"/>
      <c r="N130" s="389"/>
      <c r="O130" s="389"/>
      <c r="P130" s="389"/>
      <c r="Q130" s="389"/>
      <c r="R130" s="389"/>
      <c r="S130" s="389"/>
      <c r="T130" s="389"/>
      <c r="U130" s="389"/>
      <c r="V130" s="389"/>
      <c r="W130" s="389"/>
      <c r="X130" s="389"/>
      <c r="Y130" s="389"/>
    </row>
    <row r="131" spans="1:25" ht="14.25" customHeight="1" x14ac:dyDescent="0.2">
      <c r="A131" s="384"/>
      <c r="B131" s="384"/>
      <c r="C131" s="389"/>
      <c r="D131" s="389"/>
      <c r="E131" s="389"/>
      <c r="F131" s="389"/>
      <c r="G131" s="430"/>
      <c r="H131" s="430"/>
      <c r="I131" s="389"/>
      <c r="J131" s="389"/>
      <c r="K131" s="389"/>
      <c r="L131" s="389"/>
      <c r="M131" s="389"/>
      <c r="N131" s="389"/>
      <c r="O131" s="389"/>
      <c r="P131" s="389"/>
      <c r="Q131" s="389"/>
      <c r="R131" s="389"/>
      <c r="S131" s="389"/>
      <c r="T131" s="389"/>
      <c r="U131" s="389"/>
      <c r="V131" s="389"/>
      <c r="W131" s="389"/>
      <c r="X131" s="389"/>
      <c r="Y131" s="389"/>
    </row>
    <row r="132" spans="1:25" ht="14.25" customHeight="1" x14ac:dyDescent="0.2">
      <c r="A132" s="384"/>
      <c r="B132" s="384"/>
      <c r="C132" s="389"/>
      <c r="D132" s="389"/>
      <c r="E132" s="389"/>
      <c r="F132" s="389"/>
      <c r="G132" s="430"/>
      <c r="H132" s="430"/>
      <c r="I132" s="389"/>
      <c r="J132" s="389"/>
      <c r="K132" s="389"/>
      <c r="L132" s="389"/>
      <c r="M132" s="389"/>
      <c r="N132" s="389"/>
      <c r="O132" s="389"/>
      <c r="P132" s="389"/>
      <c r="Q132" s="389"/>
      <c r="R132" s="389"/>
      <c r="S132" s="389"/>
      <c r="T132" s="389"/>
      <c r="U132" s="389"/>
      <c r="V132" s="389"/>
      <c r="W132" s="389"/>
      <c r="X132" s="389"/>
      <c r="Y132" s="389"/>
    </row>
    <row r="133" spans="1:25" ht="14.25" customHeight="1" x14ac:dyDescent="0.2">
      <c r="A133" s="384"/>
      <c r="B133" s="384"/>
      <c r="C133" s="389"/>
      <c r="D133" s="389"/>
      <c r="E133" s="389"/>
      <c r="F133" s="389"/>
      <c r="G133" s="430"/>
      <c r="H133" s="430"/>
      <c r="I133" s="389"/>
      <c r="J133" s="389"/>
      <c r="K133" s="389"/>
      <c r="L133" s="389"/>
      <c r="M133" s="389"/>
      <c r="N133" s="389"/>
      <c r="O133" s="389"/>
      <c r="P133" s="389"/>
      <c r="Q133" s="389"/>
      <c r="R133" s="389"/>
      <c r="S133" s="389"/>
      <c r="T133" s="389"/>
      <c r="U133" s="389"/>
      <c r="V133" s="389"/>
      <c r="W133" s="389"/>
      <c r="X133" s="389"/>
      <c r="Y133" s="389"/>
    </row>
    <row r="134" spans="1:25" ht="14.25" customHeight="1" x14ac:dyDescent="0.2">
      <c r="A134" s="384"/>
      <c r="B134" s="384"/>
      <c r="C134" s="389"/>
      <c r="D134" s="389"/>
      <c r="E134" s="389"/>
      <c r="F134" s="389"/>
      <c r="G134" s="430"/>
      <c r="H134" s="430"/>
      <c r="I134" s="389"/>
      <c r="J134" s="389"/>
      <c r="K134" s="389"/>
      <c r="L134" s="389"/>
      <c r="M134" s="389"/>
      <c r="N134" s="389"/>
      <c r="O134" s="389"/>
      <c r="P134" s="389"/>
      <c r="Q134" s="389"/>
      <c r="R134" s="389"/>
      <c r="S134" s="389"/>
      <c r="T134" s="389"/>
      <c r="U134" s="389"/>
      <c r="V134" s="389"/>
      <c r="W134" s="389"/>
      <c r="X134" s="389"/>
      <c r="Y134" s="389"/>
    </row>
    <row r="135" spans="1:25" ht="14.25" customHeight="1" x14ac:dyDescent="0.2">
      <c r="A135" s="384"/>
      <c r="B135" s="384"/>
      <c r="C135" s="389"/>
      <c r="D135" s="389"/>
      <c r="E135" s="389"/>
      <c r="F135" s="389"/>
      <c r="G135" s="430"/>
      <c r="H135" s="430"/>
      <c r="I135" s="389"/>
      <c r="J135" s="389"/>
      <c r="K135" s="389"/>
      <c r="L135" s="389"/>
      <c r="M135" s="389"/>
      <c r="N135" s="389"/>
      <c r="O135" s="389"/>
      <c r="P135" s="389"/>
      <c r="Q135" s="389"/>
      <c r="R135" s="389"/>
      <c r="S135" s="389"/>
      <c r="T135" s="389"/>
      <c r="U135" s="389"/>
      <c r="V135" s="389"/>
      <c r="W135" s="389"/>
      <c r="X135" s="389"/>
      <c r="Y135" s="389"/>
    </row>
    <row r="136" spans="1:25" ht="14.25" customHeight="1" x14ac:dyDescent="0.2">
      <c r="A136" s="384"/>
      <c r="B136" s="384"/>
      <c r="C136" s="389"/>
      <c r="D136" s="389"/>
      <c r="E136" s="389"/>
      <c r="F136" s="389"/>
      <c r="G136" s="430"/>
      <c r="H136" s="430"/>
      <c r="I136" s="389"/>
      <c r="J136" s="389"/>
      <c r="K136" s="389"/>
      <c r="L136" s="389"/>
      <c r="M136" s="389"/>
      <c r="N136" s="389"/>
      <c r="O136" s="389"/>
      <c r="P136" s="389"/>
      <c r="Q136" s="389"/>
      <c r="R136" s="389"/>
      <c r="S136" s="389"/>
      <c r="T136" s="389"/>
      <c r="U136" s="389"/>
      <c r="V136" s="389"/>
      <c r="W136" s="389"/>
      <c r="X136" s="389"/>
      <c r="Y136" s="389"/>
    </row>
    <row r="137" spans="1:25" ht="14.25" customHeight="1" x14ac:dyDescent="0.2">
      <c r="A137" s="384"/>
      <c r="B137" s="384"/>
      <c r="C137" s="389"/>
      <c r="D137" s="389"/>
      <c r="E137" s="389"/>
      <c r="F137" s="389"/>
      <c r="G137" s="430"/>
      <c r="H137" s="430"/>
      <c r="I137" s="389"/>
      <c r="J137" s="389"/>
      <c r="K137" s="389"/>
      <c r="L137" s="389"/>
      <c r="M137" s="389"/>
      <c r="N137" s="389"/>
      <c r="O137" s="389"/>
      <c r="P137" s="389"/>
      <c r="Q137" s="389"/>
      <c r="R137" s="389"/>
      <c r="S137" s="389"/>
      <c r="T137" s="389"/>
      <c r="U137" s="389"/>
      <c r="V137" s="389"/>
      <c r="W137" s="389"/>
      <c r="X137" s="389"/>
      <c r="Y137" s="389"/>
    </row>
    <row r="138" spans="1:25" ht="14.25" customHeight="1" x14ac:dyDescent="0.2">
      <c r="A138" s="384"/>
      <c r="B138" s="384"/>
      <c r="C138" s="389"/>
      <c r="D138" s="389"/>
      <c r="E138" s="389"/>
      <c r="F138" s="389"/>
      <c r="G138" s="430"/>
      <c r="H138" s="430"/>
      <c r="I138" s="389"/>
      <c r="J138" s="389"/>
      <c r="K138" s="389"/>
      <c r="L138" s="389"/>
      <c r="M138" s="389"/>
      <c r="N138" s="389"/>
      <c r="O138" s="389"/>
      <c r="P138" s="389"/>
      <c r="Q138" s="389"/>
      <c r="R138" s="389"/>
      <c r="S138" s="389"/>
      <c r="T138" s="389"/>
      <c r="U138" s="389"/>
      <c r="V138" s="389"/>
      <c r="W138" s="389"/>
      <c r="X138" s="389"/>
      <c r="Y138" s="389"/>
    </row>
    <row r="139" spans="1:25" ht="14.25" customHeight="1" x14ac:dyDescent="0.2">
      <c r="A139" s="384"/>
      <c r="B139" s="384"/>
      <c r="C139" s="389"/>
      <c r="D139" s="389"/>
      <c r="E139" s="389"/>
      <c r="F139" s="389"/>
      <c r="G139" s="430"/>
      <c r="H139" s="430"/>
      <c r="I139" s="389"/>
      <c r="J139" s="389"/>
      <c r="K139" s="389"/>
      <c r="L139" s="389"/>
      <c r="M139" s="389"/>
      <c r="N139" s="389"/>
      <c r="O139" s="389"/>
      <c r="P139" s="389"/>
      <c r="Q139" s="389"/>
      <c r="R139" s="389"/>
      <c r="S139" s="389"/>
      <c r="T139" s="389"/>
      <c r="U139" s="389"/>
      <c r="V139" s="389"/>
      <c r="W139" s="389"/>
      <c r="X139" s="389"/>
      <c r="Y139" s="389"/>
    </row>
    <row r="140" spans="1:25" ht="14.25" customHeight="1" x14ac:dyDescent="0.2">
      <c r="A140" s="384"/>
      <c r="B140" s="384"/>
      <c r="C140" s="389"/>
      <c r="D140" s="389"/>
      <c r="E140" s="389"/>
      <c r="F140" s="389"/>
      <c r="G140" s="430"/>
      <c r="H140" s="430"/>
      <c r="I140" s="389"/>
      <c r="J140" s="389"/>
      <c r="K140" s="389"/>
      <c r="L140" s="389"/>
      <c r="M140" s="389"/>
      <c r="N140" s="389"/>
      <c r="O140" s="389"/>
      <c r="P140" s="389"/>
      <c r="Q140" s="389"/>
      <c r="R140" s="389"/>
      <c r="S140" s="389"/>
      <c r="T140" s="389"/>
      <c r="U140" s="389"/>
      <c r="V140" s="389"/>
      <c r="W140" s="389"/>
      <c r="X140" s="389"/>
      <c r="Y140" s="389"/>
    </row>
    <row r="141" spans="1:25" ht="14.25" customHeight="1" x14ac:dyDescent="0.2">
      <c r="A141" s="384"/>
      <c r="B141" s="384"/>
      <c r="C141" s="389"/>
      <c r="D141" s="389"/>
      <c r="E141" s="389"/>
      <c r="F141" s="389"/>
      <c r="G141" s="430"/>
      <c r="H141" s="430"/>
      <c r="I141" s="389"/>
      <c r="J141" s="389"/>
      <c r="K141" s="389"/>
      <c r="L141" s="389"/>
      <c r="M141" s="389"/>
      <c r="N141" s="389"/>
      <c r="O141" s="389"/>
      <c r="P141" s="389"/>
      <c r="Q141" s="389"/>
      <c r="R141" s="389"/>
      <c r="S141" s="389"/>
      <c r="T141" s="389"/>
      <c r="U141" s="389"/>
      <c r="V141" s="389"/>
      <c r="W141" s="389"/>
      <c r="X141" s="389"/>
      <c r="Y141" s="389"/>
    </row>
    <row r="142" spans="1:25" ht="14.25" customHeight="1" x14ac:dyDescent="0.2">
      <c r="A142" s="384"/>
      <c r="B142" s="384"/>
      <c r="C142" s="389"/>
      <c r="D142" s="389"/>
      <c r="E142" s="389"/>
      <c r="F142" s="389"/>
      <c r="G142" s="430"/>
      <c r="H142" s="430"/>
      <c r="I142" s="389"/>
      <c r="J142" s="389"/>
      <c r="K142" s="389"/>
      <c r="L142" s="389"/>
      <c r="M142" s="389"/>
      <c r="N142" s="389"/>
      <c r="O142" s="389"/>
      <c r="P142" s="389"/>
      <c r="Q142" s="389"/>
      <c r="R142" s="389"/>
      <c r="S142" s="389"/>
      <c r="T142" s="389"/>
      <c r="U142" s="389"/>
      <c r="V142" s="389"/>
      <c r="W142" s="389"/>
      <c r="X142" s="389"/>
      <c r="Y142" s="389"/>
    </row>
    <row r="143" spans="1:25" ht="14.25" customHeight="1" x14ac:dyDescent="0.2">
      <c r="A143" s="384"/>
      <c r="B143" s="384"/>
      <c r="C143" s="389"/>
      <c r="D143" s="389"/>
      <c r="E143" s="389"/>
      <c r="F143" s="389"/>
      <c r="G143" s="430"/>
      <c r="H143" s="430"/>
      <c r="I143" s="389"/>
      <c r="J143" s="389"/>
      <c r="K143" s="389"/>
      <c r="L143" s="389"/>
      <c r="M143" s="389"/>
      <c r="N143" s="389"/>
      <c r="O143" s="389"/>
      <c r="P143" s="389"/>
      <c r="Q143" s="389"/>
      <c r="R143" s="389"/>
      <c r="S143" s="389"/>
      <c r="T143" s="389"/>
      <c r="U143" s="389"/>
      <c r="V143" s="389"/>
      <c r="W143" s="389"/>
      <c r="X143" s="389"/>
      <c r="Y143" s="389"/>
    </row>
    <row r="144" spans="1:25" ht="14.25" customHeight="1" x14ac:dyDescent="0.2">
      <c r="A144" s="384"/>
      <c r="B144" s="384"/>
      <c r="C144" s="389"/>
      <c r="D144" s="389"/>
      <c r="E144" s="389"/>
      <c r="F144" s="389"/>
      <c r="G144" s="430"/>
      <c r="H144" s="430"/>
      <c r="I144" s="389"/>
      <c r="J144" s="389"/>
      <c r="K144" s="389"/>
      <c r="L144" s="389"/>
      <c r="M144" s="389"/>
      <c r="N144" s="389"/>
      <c r="O144" s="389"/>
      <c r="P144" s="389"/>
      <c r="Q144" s="389"/>
      <c r="R144" s="389"/>
      <c r="S144" s="389"/>
      <c r="T144" s="389"/>
      <c r="U144" s="389"/>
      <c r="V144" s="389"/>
      <c r="W144" s="389"/>
      <c r="X144" s="389"/>
      <c r="Y144" s="389"/>
    </row>
    <row r="145" spans="1:25" ht="14.25" customHeight="1" x14ac:dyDescent="0.2">
      <c r="A145" s="384"/>
      <c r="B145" s="384"/>
      <c r="C145" s="389"/>
      <c r="D145" s="389"/>
      <c r="E145" s="389"/>
      <c r="F145" s="389"/>
      <c r="G145" s="430"/>
      <c r="H145" s="430"/>
      <c r="I145" s="389"/>
      <c r="J145" s="389"/>
      <c r="K145" s="389"/>
      <c r="L145" s="389"/>
      <c r="M145" s="389"/>
      <c r="N145" s="389"/>
      <c r="O145" s="389"/>
      <c r="P145" s="389"/>
      <c r="Q145" s="389"/>
      <c r="R145" s="389"/>
      <c r="S145" s="389"/>
      <c r="T145" s="389"/>
      <c r="U145" s="389"/>
      <c r="V145" s="389"/>
      <c r="W145" s="389"/>
      <c r="X145" s="389"/>
      <c r="Y145" s="389"/>
    </row>
    <row r="146" spans="1:25" ht="14.25" customHeight="1" x14ac:dyDescent="0.2">
      <c r="A146" s="384"/>
      <c r="B146" s="384"/>
      <c r="C146" s="389"/>
      <c r="D146" s="389"/>
      <c r="E146" s="389"/>
      <c r="F146" s="389"/>
      <c r="G146" s="430"/>
      <c r="H146" s="430"/>
      <c r="I146" s="389"/>
      <c r="J146" s="389"/>
      <c r="K146" s="389"/>
      <c r="L146" s="389"/>
      <c r="M146" s="389"/>
      <c r="N146" s="389"/>
      <c r="O146" s="389"/>
      <c r="P146" s="389"/>
      <c r="Q146" s="389"/>
      <c r="R146" s="389"/>
      <c r="S146" s="389"/>
      <c r="T146" s="389"/>
      <c r="U146" s="389"/>
      <c r="V146" s="389"/>
      <c r="W146" s="389"/>
      <c r="X146" s="389"/>
      <c r="Y146" s="389"/>
    </row>
    <row r="147" spans="1:25" ht="14.25" customHeight="1" x14ac:dyDescent="0.2">
      <c r="A147" s="384"/>
      <c r="B147" s="384"/>
      <c r="C147" s="389"/>
      <c r="D147" s="389"/>
      <c r="E147" s="389"/>
      <c r="F147" s="389"/>
      <c r="G147" s="430"/>
      <c r="H147" s="430"/>
      <c r="I147" s="389"/>
      <c r="J147" s="389"/>
      <c r="K147" s="389"/>
      <c r="L147" s="389"/>
      <c r="M147" s="389"/>
      <c r="N147" s="389"/>
      <c r="O147" s="389"/>
      <c r="P147" s="389"/>
      <c r="Q147" s="389"/>
      <c r="R147" s="389"/>
      <c r="S147" s="389"/>
      <c r="T147" s="389"/>
      <c r="U147" s="389"/>
      <c r="V147" s="389"/>
      <c r="W147" s="389"/>
      <c r="X147" s="389"/>
      <c r="Y147" s="389"/>
    </row>
    <row r="148" spans="1:25" ht="14.25" customHeight="1" x14ac:dyDescent="0.2">
      <c r="A148" s="384"/>
      <c r="B148" s="384"/>
      <c r="C148" s="389"/>
      <c r="D148" s="389"/>
      <c r="E148" s="389"/>
      <c r="F148" s="389"/>
      <c r="G148" s="430"/>
      <c r="H148" s="430"/>
      <c r="I148" s="389"/>
      <c r="J148" s="389"/>
      <c r="K148" s="389"/>
      <c r="L148" s="389"/>
      <c r="M148" s="389"/>
      <c r="N148" s="389"/>
      <c r="O148" s="389"/>
      <c r="P148" s="389"/>
      <c r="Q148" s="389"/>
      <c r="R148" s="389"/>
      <c r="S148" s="389"/>
      <c r="T148" s="389"/>
      <c r="U148" s="389"/>
      <c r="V148" s="389"/>
      <c r="W148" s="389"/>
      <c r="X148" s="389"/>
      <c r="Y148" s="389"/>
    </row>
    <row r="149" spans="1:25" ht="14.25" customHeight="1" x14ac:dyDescent="0.2">
      <c r="A149" s="384"/>
      <c r="B149" s="384"/>
      <c r="C149" s="389"/>
      <c r="D149" s="389"/>
      <c r="E149" s="389"/>
      <c r="F149" s="389"/>
      <c r="G149" s="430"/>
      <c r="H149" s="430"/>
      <c r="I149" s="389"/>
      <c r="J149" s="389"/>
      <c r="K149" s="389"/>
      <c r="L149" s="389"/>
      <c r="M149" s="389"/>
      <c r="N149" s="389"/>
      <c r="O149" s="389"/>
      <c r="P149" s="389"/>
      <c r="Q149" s="389"/>
      <c r="R149" s="389"/>
      <c r="S149" s="389"/>
      <c r="T149" s="389"/>
      <c r="U149" s="389"/>
      <c r="V149" s="389"/>
      <c r="W149" s="389"/>
      <c r="X149" s="389"/>
      <c r="Y149" s="389"/>
    </row>
    <row r="150" spans="1:25" ht="14.25" customHeight="1" x14ac:dyDescent="0.2">
      <c r="A150" s="384"/>
      <c r="B150" s="384"/>
      <c r="C150" s="389"/>
      <c r="D150" s="389"/>
      <c r="E150" s="389"/>
      <c r="F150" s="389"/>
      <c r="G150" s="430"/>
      <c r="H150" s="430"/>
      <c r="I150" s="389"/>
      <c r="J150" s="389"/>
      <c r="K150" s="389"/>
      <c r="L150" s="389"/>
      <c r="M150" s="389"/>
      <c r="N150" s="389"/>
      <c r="O150" s="389"/>
      <c r="P150" s="389"/>
      <c r="Q150" s="389"/>
      <c r="R150" s="389"/>
      <c r="S150" s="389"/>
      <c r="T150" s="389"/>
      <c r="U150" s="389"/>
      <c r="V150" s="389"/>
      <c r="W150" s="389"/>
      <c r="X150" s="389"/>
      <c r="Y150" s="389"/>
    </row>
    <row r="151" spans="1:25" ht="14.25" customHeight="1" x14ac:dyDescent="0.2">
      <c r="A151" s="384"/>
      <c r="B151" s="384"/>
      <c r="C151" s="389"/>
      <c r="D151" s="389"/>
      <c r="E151" s="389"/>
      <c r="F151" s="389"/>
      <c r="G151" s="430"/>
      <c r="H151" s="430"/>
      <c r="I151" s="389"/>
      <c r="J151" s="389"/>
      <c r="K151" s="389"/>
      <c r="L151" s="389"/>
      <c r="M151" s="389"/>
      <c r="N151" s="389"/>
      <c r="O151" s="389"/>
      <c r="P151" s="389"/>
      <c r="Q151" s="389"/>
      <c r="R151" s="389"/>
      <c r="S151" s="389"/>
      <c r="T151" s="389"/>
      <c r="U151" s="389"/>
      <c r="V151" s="389"/>
      <c r="W151" s="389"/>
      <c r="X151" s="389"/>
      <c r="Y151" s="389"/>
    </row>
    <row r="152" spans="1:25" ht="14.25" customHeight="1" x14ac:dyDescent="0.2">
      <c r="A152" s="384"/>
      <c r="B152" s="384"/>
      <c r="C152" s="389"/>
      <c r="D152" s="389"/>
      <c r="E152" s="389"/>
      <c r="F152" s="389"/>
      <c r="G152" s="430"/>
      <c r="H152" s="430"/>
      <c r="I152" s="389"/>
      <c r="J152" s="389"/>
      <c r="K152" s="389"/>
      <c r="L152" s="389"/>
      <c r="M152" s="389"/>
      <c r="N152" s="389"/>
      <c r="O152" s="389"/>
      <c r="P152" s="389"/>
      <c r="Q152" s="389"/>
      <c r="R152" s="389"/>
      <c r="S152" s="389"/>
      <c r="T152" s="389"/>
      <c r="U152" s="389"/>
      <c r="V152" s="389"/>
      <c r="W152" s="389"/>
      <c r="X152" s="389"/>
      <c r="Y152" s="389"/>
    </row>
    <row r="153" spans="1:25" ht="14.25" customHeight="1" x14ac:dyDescent="0.2">
      <c r="A153" s="384"/>
      <c r="B153" s="384"/>
      <c r="C153" s="389"/>
      <c r="D153" s="389"/>
      <c r="E153" s="389"/>
      <c r="F153" s="389"/>
      <c r="G153" s="430"/>
      <c r="H153" s="430"/>
      <c r="I153" s="389"/>
      <c r="J153" s="389"/>
      <c r="K153" s="389"/>
      <c r="L153" s="389"/>
      <c r="M153" s="389"/>
      <c r="N153" s="389"/>
      <c r="O153" s="389"/>
      <c r="P153" s="389"/>
      <c r="Q153" s="389"/>
      <c r="R153" s="389"/>
      <c r="S153" s="389"/>
      <c r="T153" s="389"/>
      <c r="U153" s="389"/>
      <c r="V153" s="389"/>
      <c r="W153" s="389"/>
      <c r="X153" s="389"/>
      <c r="Y153" s="389"/>
    </row>
    <row r="154" spans="1:25" ht="14.25" customHeight="1" x14ac:dyDescent="0.2">
      <c r="A154" s="384"/>
      <c r="B154" s="384"/>
      <c r="C154" s="389"/>
      <c r="D154" s="389"/>
      <c r="E154" s="389"/>
      <c r="F154" s="389"/>
      <c r="G154" s="430"/>
      <c r="H154" s="430"/>
      <c r="I154" s="389"/>
      <c r="J154" s="389"/>
      <c r="K154" s="389"/>
      <c r="L154" s="389"/>
      <c r="M154" s="389"/>
      <c r="N154" s="389"/>
      <c r="O154" s="389"/>
      <c r="P154" s="389"/>
      <c r="Q154" s="389"/>
      <c r="R154" s="389"/>
      <c r="S154" s="389"/>
      <c r="T154" s="389"/>
      <c r="U154" s="389"/>
      <c r="V154" s="389"/>
      <c r="W154" s="389"/>
      <c r="X154" s="389"/>
      <c r="Y154" s="389"/>
    </row>
    <row r="155" spans="1:25" ht="14.25" customHeight="1" x14ac:dyDescent="0.2">
      <c r="A155" s="384"/>
      <c r="B155" s="384"/>
      <c r="C155" s="389"/>
      <c r="D155" s="389"/>
      <c r="E155" s="389"/>
      <c r="F155" s="389"/>
      <c r="G155" s="430"/>
      <c r="H155" s="430"/>
      <c r="I155" s="389"/>
      <c r="J155" s="389"/>
      <c r="K155" s="389"/>
      <c r="L155" s="389"/>
      <c r="M155" s="389"/>
      <c r="N155" s="389"/>
      <c r="O155" s="389"/>
      <c r="P155" s="389"/>
      <c r="Q155" s="389"/>
      <c r="R155" s="389"/>
      <c r="S155" s="389"/>
      <c r="T155" s="389"/>
      <c r="U155" s="389"/>
      <c r="V155" s="389"/>
      <c r="W155" s="389"/>
      <c r="X155" s="389"/>
      <c r="Y155" s="389"/>
    </row>
    <row r="156" spans="1:25" ht="14.25" customHeight="1" x14ac:dyDescent="0.2">
      <c r="A156" s="384"/>
      <c r="B156" s="384"/>
      <c r="C156" s="389"/>
      <c r="D156" s="389"/>
      <c r="E156" s="389"/>
      <c r="F156" s="389"/>
      <c r="G156" s="430"/>
      <c r="H156" s="430"/>
      <c r="I156" s="389"/>
      <c r="J156" s="389"/>
      <c r="K156" s="389"/>
      <c r="L156" s="389"/>
      <c r="M156" s="389"/>
      <c r="N156" s="389"/>
      <c r="O156" s="389"/>
      <c r="P156" s="389"/>
      <c r="Q156" s="389"/>
      <c r="R156" s="389"/>
      <c r="S156" s="389"/>
      <c r="T156" s="389"/>
      <c r="U156" s="389"/>
      <c r="V156" s="389"/>
      <c r="W156" s="389"/>
      <c r="X156" s="389"/>
      <c r="Y156" s="389"/>
    </row>
    <row r="157" spans="1:25" ht="14.25" customHeight="1" x14ac:dyDescent="0.2">
      <c r="A157" s="384"/>
      <c r="B157" s="384"/>
      <c r="C157" s="389"/>
      <c r="D157" s="389"/>
      <c r="E157" s="389"/>
      <c r="F157" s="389"/>
      <c r="G157" s="430"/>
      <c r="H157" s="430"/>
      <c r="I157" s="389"/>
      <c r="J157" s="389"/>
      <c r="K157" s="389"/>
      <c r="L157" s="389"/>
      <c r="M157" s="389"/>
      <c r="N157" s="389"/>
      <c r="O157" s="389"/>
      <c r="P157" s="389"/>
      <c r="Q157" s="389"/>
      <c r="R157" s="389"/>
      <c r="S157" s="389"/>
      <c r="T157" s="389"/>
      <c r="U157" s="389"/>
      <c r="V157" s="389"/>
      <c r="W157" s="389"/>
      <c r="X157" s="389"/>
      <c r="Y157" s="389"/>
    </row>
    <row r="158" spans="1:25" ht="14.25" customHeight="1" x14ac:dyDescent="0.2">
      <c r="A158" s="384"/>
      <c r="B158" s="384"/>
      <c r="C158" s="389"/>
      <c r="D158" s="389"/>
      <c r="E158" s="389"/>
      <c r="F158" s="389"/>
      <c r="G158" s="430"/>
      <c r="H158" s="430"/>
      <c r="I158" s="389"/>
      <c r="J158" s="389"/>
      <c r="K158" s="389"/>
      <c r="L158" s="389"/>
      <c r="M158" s="389"/>
      <c r="N158" s="389"/>
      <c r="O158" s="389"/>
      <c r="P158" s="389"/>
      <c r="Q158" s="389"/>
      <c r="R158" s="389"/>
      <c r="S158" s="389"/>
      <c r="T158" s="389"/>
      <c r="U158" s="389"/>
      <c r="V158" s="389"/>
      <c r="W158" s="389"/>
      <c r="X158" s="389"/>
      <c r="Y158" s="389"/>
    </row>
    <row r="159" spans="1:25" ht="14.25" customHeight="1" x14ac:dyDescent="0.2">
      <c r="A159" s="384"/>
      <c r="B159" s="384"/>
      <c r="C159" s="389"/>
      <c r="D159" s="389"/>
      <c r="E159" s="389"/>
      <c r="F159" s="389"/>
      <c r="G159" s="430"/>
      <c r="H159" s="430"/>
      <c r="I159" s="389"/>
      <c r="J159" s="389"/>
      <c r="K159" s="389"/>
      <c r="L159" s="389"/>
      <c r="M159" s="389"/>
      <c r="N159" s="389"/>
      <c r="O159" s="389"/>
      <c r="P159" s="389"/>
      <c r="Q159" s="389"/>
      <c r="R159" s="389"/>
      <c r="S159" s="389"/>
      <c r="T159" s="389"/>
      <c r="U159" s="389"/>
      <c r="V159" s="389"/>
      <c r="W159" s="389"/>
      <c r="X159" s="389"/>
      <c r="Y159" s="389"/>
    </row>
    <row r="160" spans="1:25" ht="14.25" customHeight="1" x14ac:dyDescent="0.2">
      <c r="A160" s="384"/>
      <c r="B160" s="384"/>
      <c r="C160" s="389"/>
      <c r="D160" s="389"/>
      <c r="E160" s="389"/>
      <c r="F160" s="389"/>
      <c r="G160" s="430"/>
      <c r="H160" s="430"/>
      <c r="I160" s="389"/>
      <c r="J160" s="389"/>
      <c r="K160" s="389"/>
      <c r="L160" s="389"/>
      <c r="M160" s="389"/>
      <c r="N160" s="389"/>
      <c r="O160" s="389"/>
      <c r="P160" s="389"/>
      <c r="Q160" s="389"/>
      <c r="R160" s="389"/>
      <c r="S160" s="389"/>
      <c r="T160" s="389"/>
      <c r="U160" s="389"/>
      <c r="V160" s="389"/>
      <c r="W160" s="389"/>
      <c r="X160" s="389"/>
      <c r="Y160" s="389"/>
    </row>
    <row r="161" spans="1:25" ht="14.25" customHeight="1" x14ac:dyDescent="0.2">
      <c r="A161" s="384"/>
      <c r="B161" s="384"/>
      <c r="C161" s="389"/>
      <c r="D161" s="389"/>
      <c r="E161" s="389"/>
      <c r="F161" s="389"/>
      <c r="G161" s="430"/>
      <c r="H161" s="430"/>
      <c r="I161" s="389"/>
      <c r="J161" s="389"/>
      <c r="K161" s="389"/>
      <c r="L161" s="389"/>
      <c r="M161" s="389"/>
      <c r="N161" s="389"/>
      <c r="O161" s="389"/>
      <c r="P161" s="389"/>
      <c r="Q161" s="389"/>
      <c r="R161" s="389"/>
      <c r="S161" s="389"/>
      <c r="T161" s="389"/>
      <c r="U161" s="389"/>
      <c r="V161" s="389"/>
      <c r="W161" s="389"/>
      <c r="X161" s="389"/>
      <c r="Y161" s="389"/>
    </row>
    <row r="162" spans="1:25" ht="14.25" customHeight="1" x14ac:dyDescent="0.2">
      <c r="A162" s="384"/>
      <c r="B162" s="384"/>
      <c r="C162" s="389"/>
      <c r="D162" s="389"/>
      <c r="E162" s="389"/>
      <c r="F162" s="389"/>
      <c r="G162" s="430"/>
      <c r="H162" s="430"/>
      <c r="I162" s="389"/>
      <c r="J162" s="389"/>
      <c r="K162" s="389"/>
      <c r="L162" s="389"/>
      <c r="M162" s="389"/>
      <c r="N162" s="389"/>
      <c r="O162" s="389"/>
      <c r="P162" s="389"/>
      <c r="Q162" s="389"/>
      <c r="R162" s="389"/>
      <c r="S162" s="389"/>
      <c r="T162" s="389"/>
      <c r="U162" s="389"/>
      <c r="V162" s="389"/>
      <c r="W162" s="389"/>
      <c r="X162" s="389"/>
      <c r="Y162" s="389"/>
    </row>
    <row r="163" spans="1:25" ht="14.25" customHeight="1" x14ac:dyDescent="0.2">
      <c r="A163" s="384"/>
      <c r="B163" s="384"/>
      <c r="C163" s="389"/>
      <c r="D163" s="389"/>
      <c r="E163" s="389"/>
      <c r="F163" s="389"/>
      <c r="G163" s="430"/>
      <c r="H163" s="430"/>
      <c r="I163" s="389"/>
      <c r="J163" s="389"/>
      <c r="K163" s="389"/>
      <c r="L163" s="389"/>
      <c r="M163" s="389"/>
      <c r="N163" s="389"/>
      <c r="O163" s="389"/>
      <c r="P163" s="389"/>
      <c r="Q163" s="389"/>
      <c r="R163" s="389"/>
      <c r="S163" s="389"/>
      <c r="T163" s="389"/>
      <c r="U163" s="389"/>
      <c r="V163" s="389"/>
      <c r="W163" s="389"/>
      <c r="X163" s="389"/>
      <c r="Y163" s="389"/>
    </row>
    <row r="164" spans="1:25" ht="14.25" customHeight="1" x14ac:dyDescent="0.2">
      <c r="A164" s="384"/>
      <c r="B164" s="384"/>
      <c r="C164" s="389"/>
      <c r="D164" s="389"/>
      <c r="E164" s="389"/>
      <c r="F164" s="389"/>
      <c r="G164" s="430"/>
      <c r="H164" s="430"/>
      <c r="I164" s="389"/>
      <c r="J164" s="389"/>
      <c r="K164" s="389"/>
      <c r="L164" s="389"/>
      <c r="M164" s="389"/>
      <c r="N164" s="389"/>
      <c r="O164" s="389"/>
      <c r="P164" s="389"/>
      <c r="Q164" s="389"/>
      <c r="R164" s="389"/>
      <c r="S164" s="389"/>
      <c r="T164" s="389"/>
      <c r="U164" s="389"/>
      <c r="V164" s="389"/>
      <c r="W164" s="389"/>
      <c r="X164" s="389"/>
      <c r="Y164" s="389"/>
    </row>
    <row r="165" spans="1:25" ht="14.25" customHeight="1" x14ac:dyDescent="0.2">
      <c r="A165" s="384"/>
      <c r="B165" s="384"/>
      <c r="C165" s="389"/>
      <c r="D165" s="389"/>
      <c r="E165" s="389"/>
      <c r="F165" s="389"/>
      <c r="G165" s="430"/>
      <c r="H165" s="430"/>
      <c r="I165" s="389"/>
      <c r="J165" s="389"/>
      <c r="K165" s="389"/>
      <c r="L165" s="389"/>
      <c r="M165" s="389"/>
      <c r="N165" s="389"/>
      <c r="O165" s="389"/>
      <c r="P165" s="389"/>
      <c r="Q165" s="389"/>
      <c r="R165" s="389"/>
      <c r="S165" s="389"/>
      <c r="T165" s="389"/>
      <c r="U165" s="389"/>
      <c r="V165" s="389"/>
      <c r="W165" s="389"/>
      <c r="X165" s="389"/>
      <c r="Y165" s="389"/>
    </row>
    <row r="166" spans="1:25" ht="14.25" customHeight="1" x14ac:dyDescent="0.2">
      <c r="A166" s="384"/>
      <c r="B166" s="384"/>
      <c r="C166" s="389"/>
      <c r="D166" s="389"/>
      <c r="E166" s="389"/>
      <c r="F166" s="389"/>
      <c r="G166" s="430"/>
      <c r="H166" s="430"/>
      <c r="I166" s="389"/>
      <c r="J166" s="389"/>
      <c r="K166" s="389"/>
      <c r="L166" s="389"/>
      <c r="M166" s="389"/>
      <c r="N166" s="389"/>
      <c r="O166" s="389"/>
      <c r="P166" s="389"/>
      <c r="Q166" s="389"/>
      <c r="R166" s="389"/>
      <c r="S166" s="389"/>
      <c r="T166" s="389"/>
      <c r="U166" s="389"/>
      <c r="V166" s="389"/>
      <c r="W166" s="389"/>
      <c r="X166" s="389"/>
      <c r="Y166" s="389"/>
    </row>
    <row r="167" spans="1:25" ht="14.25" customHeight="1" x14ac:dyDescent="0.2">
      <c r="A167" s="384"/>
      <c r="B167" s="384"/>
      <c r="C167" s="389"/>
      <c r="D167" s="389"/>
      <c r="E167" s="389"/>
      <c r="F167" s="389"/>
      <c r="G167" s="430"/>
      <c r="H167" s="430"/>
      <c r="I167" s="389"/>
      <c r="J167" s="389"/>
      <c r="K167" s="389"/>
      <c r="L167" s="389"/>
      <c r="M167" s="389"/>
      <c r="N167" s="389"/>
      <c r="O167" s="389"/>
      <c r="P167" s="389"/>
      <c r="Q167" s="389"/>
      <c r="R167" s="389"/>
      <c r="S167" s="389"/>
      <c r="T167" s="389"/>
      <c r="U167" s="389"/>
      <c r="V167" s="389"/>
      <c r="W167" s="389"/>
      <c r="X167" s="389"/>
      <c r="Y167" s="389"/>
    </row>
    <row r="168" spans="1:25" ht="14.25" customHeight="1" x14ac:dyDescent="0.2">
      <c r="A168" s="384"/>
      <c r="B168" s="384"/>
      <c r="C168" s="389"/>
      <c r="D168" s="389"/>
      <c r="E168" s="389"/>
      <c r="F168" s="389"/>
      <c r="G168" s="430"/>
      <c r="H168" s="430"/>
      <c r="I168" s="389"/>
      <c r="J168" s="389"/>
      <c r="K168" s="389"/>
      <c r="L168" s="389"/>
      <c r="M168" s="389"/>
      <c r="N168" s="389"/>
      <c r="O168" s="389"/>
      <c r="P168" s="389"/>
      <c r="Q168" s="389"/>
      <c r="R168" s="389"/>
      <c r="S168" s="389"/>
      <c r="T168" s="389"/>
      <c r="U168" s="389"/>
      <c r="V168" s="389"/>
      <c r="W168" s="389"/>
      <c r="X168" s="389"/>
      <c r="Y168" s="389"/>
    </row>
    <row r="169" spans="1:25" ht="14.25" customHeight="1" x14ac:dyDescent="0.2">
      <c r="A169" s="384"/>
      <c r="B169" s="384"/>
      <c r="C169" s="389"/>
      <c r="D169" s="389"/>
      <c r="E169" s="389"/>
      <c r="F169" s="389"/>
      <c r="G169" s="430"/>
      <c r="H169" s="430"/>
      <c r="I169" s="389"/>
      <c r="J169" s="389"/>
      <c r="K169" s="389"/>
      <c r="L169" s="389"/>
      <c r="M169" s="389"/>
      <c r="N169" s="389"/>
      <c r="O169" s="389"/>
      <c r="P169" s="389"/>
      <c r="Q169" s="389"/>
      <c r="R169" s="389"/>
      <c r="S169" s="389"/>
      <c r="T169" s="389"/>
      <c r="U169" s="389"/>
      <c r="V169" s="389"/>
      <c r="W169" s="389"/>
      <c r="X169" s="389"/>
      <c r="Y169" s="389"/>
    </row>
    <row r="170" spans="1:25" ht="14.25" customHeight="1" x14ac:dyDescent="0.2">
      <c r="A170" s="384"/>
      <c r="B170" s="384"/>
      <c r="C170" s="389"/>
      <c r="D170" s="389"/>
      <c r="E170" s="389"/>
      <c r="F170" s="389"/>
      <c r="G170" s="430"/>
      <c r="H170" s="430"/>
      <c r="I170" s="389"/>
      <c r="J170" s="389"/>
      <c r="K170" s="389"/>
      <c r="L170" s="389"/>
      <c r="M170" s="389"/>
      <c r="N170" s="389"/>
      <c r="O170" s="389"/>
      <c r="P170" s="389"/>
      <c r="Q170" s="389"/>
      <c r="R170" s="389"/>
      <c r="S170" s="389"/>
      <c r="T170" s="389"/>
      <c r="U170" s="389"/>
      <c r="V170" s="389"/>
      <c r="W170" s="389"/>
      <c r="X170" s="389"/>
      <c r="Y170" s="389"/>
    </row>
    <row r="171" spans="1:25" ht="14.25" customHeight="1" x14ac:dyDescent="0.2">
      <c r="A171" s="384"/>
      <c r="B171" s="384"/>
      <c r="C171" s="389"/>
      <c r="D171" s="389"/>
      <c r="E171" s="389"/>
      <c r="F171" s="389"/>
      <c r="G171" s="430"/>
      <c r="H171" s="430"/>
      <c r="I171" s="389"/>
      <c r="J171" s="389"/>
      <c r="K171" s="389"/>
      <c r="L171" s="389"/>
      <c r="M171" s="389"/>
      <c r="N171" s="389"/>
      <c r="O171" s="389"/>
      <c r="P171" s="389"/>
      <c r="Q171" s="389"/>
      <c r="R171" s="389"/>
      <c r="S171" s="389"/>
      <c r="T171" s="389"/>
      <c r="U171" s="389"/>
      <c r="V171" s="389"/>
      <c r="W171" s="389"/>
      <c r="X171" s="389"/>
      <c r="Y171" s="389"/>
    </row>
    <row r="172" spans="1:25" ht="14.25" customHeight="1" x14ac:dyDescent="0.2">
      <c r="A172" s="384"/>
      <c r="B172" s="384"/>
      <c r="C172" s="389"/>
      <c r="D172" s="389"/>
      <c r="E172" s="389"/>
      <c r="F172" s="389"/>
      <c r="G172" s="430"/>
      <c r="H172" s="430"/>
      <c r="I172" s="389"/>
      <c r="J172" s="389"/>
      <c r="K172" s="389"/>
      <c r="L172" s="389"/>
      <c r="M172" s="389"/>
      <c r="N172" s="389"/>
      <c r="O172" s="389"/>
      <c r="P172" s="389"/>
      <c r="Q172" s="389"/>
      <c r="R172" s="389"/>
      <c r="S172" s="389"/>
      <c r="T172" s="389"/>
      <c r="U172" s="389"/>
      <c r="V172" s="389"/>
      <c r="W172" s="389"/>
      <c r="X172" s="389"/>
      <c r="Y172" s="389"/>
    </row>
    <row r="173" spans="1:25" ht="14.25" customHeight="1" x14ac:dyDescent="0.2">
      <c r="A173" s="384"/>
      <c r="B173" s="384"/>
      <c r="C173" s="389"/>
      <c r="D173" s="389"/>
      <c r="E173" s="389"/>
      <c r="F173" s="389"/>
      <c r="G173" s="430"/>
      <c r="H173" s="430"/>
      <c r="I173" s="389"/>
      <c r="J173" s="389"/>
      <c r="K173" s="389"/>
      <c r="L173" s="389"/>
      <c r="M173" s="389"/>
      <c r="N173" s="389"/>
      <c r="O173" s="389"/>
      <c r="P173" s="389"/>
      <c r="Q173" s="389"/>
      <c r="R173" s="389"/>
      <c r="S173" s="389"/>
      <c r="T173" s="389"/>
      <c r="U173" s="389"/>
      <c r="V173" s="389"/>
      <c r="W173" s="389"/>
      <c r="X173" s="389"/>
      <c r="Y173" s="389"/>
    </row>
    <row r="174" spans="1:25" ht="14.25" customHeight="1" x14ac:dyDescent="0.2">
      <c r="A174" s="384"/>
      <c r="B174" s="384"/>
      <c r="C174" s="389"/>
      <c r="D174" s="389"/>
      <c r="E174" s="389"/>
      <c r="F174" s="389"/>
      <c r="G174" s="430"/>
      <c r="H174" s="430"/>
      <c r="I174" s="389"/>
      <c r="J174" s="389"/>
      <c r="K174" s="389"/>
      <c r="L174" s="389"/>
      <c r="M174" s="389"/>
      <c r="N174" s="389"/>
      <c r="O174" s="389"/>
      <c r="P174" s="389"/>
      <c r="Q174" s="389"/>
      <c r="R174" s="389"/>
      <c r="S174" s="389"/>
      <c r="T174" s="389"/>
      <c r="U174" s="389"/>
      <c r="V174" s="389"/>
      <c r="W174" s="389"/>
      <c r="X174" s="389"/>
      <c r="Y174" s="389"/>
    </row>
    <row r="175" spans="1:25" ht="14.25" customHeight="1" x14ac:dyDescent="0.2">
      <c r="A175" s="384"/>
      <c r="B175" s="384"/>
      <c r="C175" s="389"/>
      <c r="D175" s="389"/>
      <c r="E175" s="389"/>
      <c r="F175" s="389"/>
      <c r="G175" s="430"/>
      <c r="H175" s="430"/>
      <c r="I175" s="389"/>
      <c r="J175" s="389"/>
      <c r="K175" s="389"/>
      <c r="L175" s="389"/>
      <c r="M175" s="389"/>
      <c r="N175" s="389"/>
      <c r="O175" s="389"/>
      <c r="P175" s="389"/>
      <c r="Q175" s="389"/>
      <c r="R175" s="389"/>
      <c r="S175" s="389"/>
      <c r="T175" s="389"/>
      <c r="U175" s="389"/>
      <c r="V175" s="389"/>
      <c r="W175" s="389"/>
      <c r="X175" s="389"/>
      <c r="Y175" s="389"/>
    </row>
    <row r="176" spans="1:25" ht="14.25" customHeight="1" x14ac:dyDescent="0.2">
      <c r="A176" s="384"/>
      <c r="B176" s="384"/>
      <c r="C176" s="389"/>
      <c r="D176" s="389"/>
      <c r="E176" s="389"/>
      <c r="F176" s="389"/>
      <c r="G176" s="430"/>
      <c r="H176" s="430"/>
      <c r="I176" s="389"/>
      <c r="J176" s="389"/>
      <c r="K176" s="389"/>
      <c r="L176" s="389"/>
      <c r="M176" s="389"/>
      <c r="N176" s="389"/>
      <c r="O176" s="389"/>
      <c r="P176" s="389"/>
      <c r="Q176" s="389"/>
      <c r="R176" s="389"/>
      <c r="S176" s="389"/>
      <c r="T176" s="389"/>
      <c r="U176" s="389"/>
      <c r="V176" s="389"/>
      <c r="W176" s="389"/>
      <c r="X176" s="389"/>
      <c r="Y176" s="389"/>
    </row>
    <row r="177" spans="1:25" ht="14.25" customHeight="1" x14ac:dyDescent="0.2">
      <c r="A177" s="384"/>
      <c r="B177" s="384"/>
      <c r="C177" s="389"/>
      <c r="D177" s="389"/>
      <c r="E177" s="389"/>
      <c r="F177" s="389"/>
      <c r="G177" s="430"/>
      <c r="H177" s="430"/>
      <c r="I177" s="389"/>
      <c r="J177" s="389"/>
      <c r="K177" s="389"/>
      <c r="L177" s="389"/>
      <c r="M177" s="389"/>
      <c r="N177" s="389"/>
      <c r="O177" s="389"/>
      <c r="P177" s="389"/>
      <c r="Q177" s="389"/>
      <c r="R177" s="389"/>
      <c r="S177" s="389"/>
      <c r="T177" s="389"/>
      <c r="U177" s="389"/>
      <c r="V177" s="389"/>
      <c r="W177" s="389"/>
      <c r="X177" s="389"/>
      <c r="Y177" s="389"/>
    </row>
    <row r="178" spans="1:25" ht="14.25" customHeight="1" x14ac:dyDescent="0.2">
      <c r="A178" s="384"/>
      <c r="B178" s="384"/>
      <c r="C178" s="389"/>
      <c r="D178" s="389"/>
      <c r="E178" s="389"/>
      <c r="F178" s="389"/>
      <c r="G178" s="430"/>
      <c r="H178" s="430"/>
      <c r="I178" s="389"/>
      <c r="J178" s="389"/>
      <c r="K178" s="389"/>
      <c r="L178" s="389"/>
      <c r="M178" s="389"/>
      <c r="N178" s="389"/>
      <c r="O178" s="389"/>
      <c r="P178" s="389"/>
      <c r="Q178" s="389"/>
      <c r="R178" s="389"/>
      <c r="S178" s="389"/>
      <c r="T178" s="389"/>
      <c r="U178" s="389"/>
      <c r="V178" s="389"/>
      <c r="W178" s="389"/>
      <c r="X178" s="389"/>
      <c r="Y178" s="389"/>
    </row>
    <row r="179" spans="1:25" ht="14.25" customHeight="1" x14ac:dyDescent="0.2">
      <c r="A179" s="384"/>
      <c r="B179" s="384"/>
      <c r="C179" s="389"/>
      <c r="D179" s="389"/>
      <c r="E179" s="389"/>
      <c r="F179" s="389"/>
      <c r="G179" s="430"/>
      <c r="H179" s="430"/>
      <c r="I179" s="389"/>
      <c r="J179" s="389"/>
      <c r="K179" s="389"/>
      <c r="L179" s="389"/>
      <c r="M179" s="389"/>
      <c r="N179" s="389"/>
      <c r="O179" s="389"/>
      <c r="P179" s="389"/>
      <c r="Q179" s="389"/>
      <c r="R179" s="389"/>
      <c r="S179" s="389"/>
      <c r="T179" s="389"/>
      <c r="U179" s="389"/>
      <c r="V179" s="389"/>
      <c r="W179" s="389"/>
      <c r="X179" s="389"/>
      <c r="Y179" s="389"/>
    </row>
    <row r="180" spans="1:25" ht="14.25" customHeight="1" x14ac:dyDescent="0.2">
      <c r="A180" s="384"/>
      <c r="B180" s="384"/>
      <c r="C180" s="389"/>
      <c r="D180" s="389"/>
      <c r="E180" s="389"/>
      <c r="F180" s="389"/>
      <c r="G180" s="430"/>
      <c r="H180" s="430"/>
      <c r="I180" s="389"/>
      <c r="J180" s="389"/>
      <c r="K180" s="389"/>
      <c r="L180" s="389"/>
      <c r="M180" s="389"/>
      <c r="N180" s="389"/>
      <c r="O180" s="389"/>
      <c r="P180" s="389"/>
      <c r="Q180" s="389"/>
      <c r="R180" s="389"/>
      <c r="S180" s="389"/>
      <c r="T180" s="389"/>
      <c r="U180" s="389"/>
      <c r="V180" s="389"/>
      <c r="W180" s="389"/>
      <c r="X180" s="389"/>
      <c r="Y180" s="389"/>
    </row>
    <row r="181" spans="1:25" ht="14.25" customHeight="1" x14ac:dyDescent="0.2">
      <c r="A181" s="384"/>
      <c r="B181" s="384"/>
      <c r="C181" s="389"/>
      <c r="D181" s="389"/>
      <c r="E181" s="389"/>
      <c r="F181" s="389"/>
      <c r="G181" s="430"/>
      <c r="H181" s="430"/>
      <c r="I181" s="389"/>
      <c r="J181" s="389"/>
      <c r="K181" s="389"/>
      <c r="L181" s="389"/>
      <c r="M181" s="389"/>
      <c r="N181" s="389"/>
      <c r="O181" s="389"/>
      <c r="P181" s="389"/>
      <c r="Q181" s="389"/>
      <c r="R181" s="389"/>
      <c r="S181" s="389"/>
      <c r="T181" s="389"/>
      <c r="U181" s="389"/>
      <c r="V181" s="389"/>
      <c r="W181" s="389"/>
      <c r="X181" s="389"/>
      <c r="Y181" s="389"/>
    </row>
    <row r="182" spans="1:25" ht="14.25" customHeight="1" x14ac:dyDescent="0.2">
      <c r="A182" s="384"/>
      <c r="B182" s="384"/>
      <c r="C182" s="389"/>
      <c r="D182" s="389"/>
      <c r="E182" s="389"/>
      <c r="F182" s="389"/>
      <c r="G182" s="430"/>
      <c r="H182" s="430"/>
      <c r="I182" s="389"/>
      <c r="J182" s="389"/>
      <c r="K182" s="389"/>
      <c r="L182" s="389"/>
      <c r="M182" s="389"/>
      <c r="N182" s="389"/>
      <c r="O182" s="389"/>
      <c r="P182" s="389"/>
      <c r="Q182" s="389"/>
      <c r="R182" s="389"/>
      <c r="S182" s="389"/>
      <c r="T182" s="389"/>
      <c r="U182" s="389"/>
      <c r="V182" s="389"/>
      <c r="W182" s="389"/>
      <c r="X182" s="389"/>
      <c r="Y182" s="389"/>
    </row>
    <row r="183" spans="1:25" ht="14.25" customHeight="1" x14ac:dyDescent="0.2">
      <c r="A183" s="384"/>
      <c r="B183" s="384"/>
      <c r="C183" s="389"/>
      <c r="D183" s="389"/>
      <c r="E183" s="389"/>
      <c r="F183" s="389"/>
      <c r="G183" s="430"/>
      <c r="H183" s="430"/>
      <c r="I183" s="389"/>
      <c r="J183" s="389"/>
      <c r="K183" s="389"/>
      <c r="L183" s="389"/>
      <c r="M183" s="389"/>
      <c r="N183" s="389"/>
      <c r="O183" s="389"/>
      <c r="P183" s="389"/>
      <c r="Q183" s="389"/>
      <c r="R183" s="389"/>
      <c r="S183" s="389"/>
      <c r="T183" s="389"/>
      <c r="U183" s="389"/>
      <c r="V183" s="389"/>
      <c r="W183" s="389"/>
      <c r="X183" s="389"/>
      <c r="Y183" s="389"/>
    </row>
    <row r="184" spans="1:25" ht="14.25" customHeight="1" x14ac:dyDescent="0.2">
      <c r="A184" s="384"/>
      <c r="B184" s="384"/>
      <c r="C184" s="389"/>
      <c r="D184" s="389"/>
      <c r="E184" s="389"/>
      <c r="F184" s="389"/>
      <c r="G184" s="430"/>
      <c r="H184" s="430"/>
      <c r="I184" s="389"/>
      <c r="J184" s="389"/>
      <c r="K184" s="389"/>
      <c r="L184" s="389"/>
      <c r="M184" s="389"/>
      <c r="N184" s="389"/>
      <c r="O184" s="389"/>
      <c r="P184" s="389"/>
      <c r="Q184" s="389"/>
      <c r="R184" s="389"/>
      <c r="S184" s="389"/>
      <c r="T184" s="389"/>
      <c r="U184" s="389"/>
      <c r="V184" s="389"/>
      <c r="W184" s="389"/>
      <c r="X184" s="389"/>
      <c r="Y184" s="389"/>
    </row>
    <row r="185" spans="1:25" ht="14.25" customHeight="1" x14ac:dyDescent="0.2">
      <c r="A185" s="384"/>
      <c r="B185" s="384"/>
      <c r="C185" s="389"/>
      <c r="D185" s="389"/>
      <c r="E185" s="389"/>
      <c r="F185" s="389"/>
      <c r="G185" s="430"/>
      <c r="H185" s="430"/>
      <c r="I185" s="389"/>
      <c r="J185" s="389"/>
      <c r="K185" s="389"/>
      <c r="L185" s="389"/>
      <c r="M185" s="389"/>
      <c r="N185" s="389"/>
      <c r="O185" s="389"/>
      <c r="P185" s="389"/>
      <c r="Q185" s="389"/>
      <c r="R185" s="389"/>
      <c r="S185" s="389"/>
      <c r="T185" s="389"/>
      <c r="U185" s="389"/>
      <c r="V185" s="389"/>
      <c r="W185" s="389"/>
      <c r="X185" s="389"/>
      <c r="Y185" s="389"/>
    </row>
    <row r="186" spans="1:25" ht="14.25" customHeight="1" x14ac:dyDescent="0.2">
      <c r="A186" s="384"/>
      <c r="B186" s="384"/>
      <c r="C186" s="389"/>
      <c r="D186" s="389"/>
      <c r="E186" s="389"/>
      <c r="F186" s="389"/>
      <c r="G186" s="430"/>
      <c r="H186" s="430"/>
      <c r="I186" s="389"/>
      <c r="J186" s="389"/>
      <c r="K186" s="389"/>
      <c r="L186" s="389"/>
      <c r="M186" s="389"/>
      <c r="N186" s="389"/>
      <c r="O186" s="389"/>
      <c r="P186" s="389"/>
      <c r="Q186" s="389"/>
      <c r="R186" s="389"/>
      <c r="S186" s="389"/>
      <c r="T186" s="389"/>
      <c r="U186" s="389"/>
      <c r="V186" s="389"/>
      <c r="W186" s="389"/>
      <c r="X186" s="389"/>
      <c r="Y186" s="389"/>
    </row>
    <row r="187" spans="1:25" ht="14.25" customHeight="1" x14ac:dyDescent="0.2">
      <c r="A187" s="384"/>
      <c r="B187" s="384"/>
      <c r="C187" s="389"/>
      <c r="D187" s="389"/>
      <c r="E187" s="389"/>
      <c r="F187" s="389"/>
      <c r="G187" s="430"/>
      <c r="H187" s="430"/>
      <c r="I187" s="389"/>
      <c r="J187" s="389"/>
      <c r="K187" s="389"/>
      <c r="L187" s="389"/>
      <c r="M187" s="389"/>
      <c r="N187" s="389"/>
      <c r="O187" s="389"/>
      <c r="P187" s="389"/>
      <c r="Q187" s="389"/>
      <c r="R187" s="389"/>
      <c r="S187" s="389"/>
      <c r="T187" s="389"/>
      <c r="U187" s="389"/>
      <c r="V187" s="389"/>
      <c r="W187" s="389"/>
      <c r="X187" s="389"/>
      <c r="Y187" s="389"/>
    </row>
    <row r="188" spans="1:25" ht="14.25" customHeight="1" x14ac:dyDescent="0.2">
      <c r="A188" s="384"/>
      <c r="B188" s="384"/>
      <c r="C188" s="389"/>
      <c r="D188" s="389"/>
      <c r="E188" s="389"/>
      <c r="F188" s="389"/>
      <c r="G188" s="430"/>
      <c r="H188" s="430"/>
      <c r="I188" s="389"/>
      <c r="J188" s="389"/>
      <c r="K188" s="389"/>
      <c r="L188" s="389"/>
      <c r="M188" s="389"/>
      <c r="N188" s="389"/>
      <c r="O188" s="389"/>
      <c r="P188" s="389"/>
      <c r="Q188" s="389"/>
      <c r="R188" s="389"/>
      <c r="S188" s="389"/>
      <c r="T188" s="389"/>
      <c r="U188" s="389"/>
      <c r="V188" s="389"/>
      <c r="W188" s="389"/>
      <c r="X188" s="389"/>
      <c r="Y188" s="389"/>
    </row>
    <row r="189" spans="1:25" ht="14.25" customHeight="1" x14ac:dyDescent="0.2">
      <c r="A189" s="384"/>
      <c r="B189" s="384"/>
      <c r="C189" s="389"/>
      <c r="D189" s="389"/>
      <c r="E189" s="389"/>
      <c r="F189" s="389"/>
      <c r="G189" s="430"/>
      <c r="H189" s="430"/>
      <c r="I189" s="389"/>
      <c r="J189" s="389"/>
      <c r="K189" s="389"/>
      <c r="L189" s="389"/>
      <c r="M189" s="389"/>
      <c r="N189" s="389"/>
      <c r="O189" s="389"/>
      <c r="P189" s="389"/>
      <c r="Q189" s="389"/>
      <c r="R189" s="389"/>
      <c r="S189" s="389"/>
      <c r="T189" s="389"/>
      <c r="U189" s="389"/>
      <c r="V189" s="389"/>
      <c r="W189" s="389"/>
      <c r="X189" s="389"/>
      <c r="Y189" s="389"/>
    </row>
    <row r="190" spans="1:25" ht="14.25" customHeight="1" x14ac:dyDescent="0.2">
      <c r="A190" s="384"/>
      <c r="B190" s="384"/>
      <c r="C190" s="389"/>
      <c r="D190" s="389"/>
      <c r="E190" s="389"/>
      <c r="F190" s="389"/>
      <c r="G190" s="430"/>
      <c r="H190" s="430"/>
      <c r="I190" s="389"/>
      <c r="J190" s="389"/>
      <c r="K190" s="389"/>
      <c r="L190" s="389"/>
      <c r="M190" s="389"/>
      <c r="N190" s="389"/>
      <c r="O190" s="389"/>
      <c r="P190" s="389"/>
      <c r="Q190" s="389"/>
      <c r="R190" s="389"/>
      <c r="S190" s="389"/>
      <c r="T190" s="389"/>
      <c r="U190" s="389"/>
      <c r="V190" s="389"/>
      <c r="W190" s="389"/>
      <c r="X190" s="389"/>
      <c r="Y190" s="389"/>
    </row>
    <row r="191" spans="1:25" ht="14.25" customHeight="1" x14ac:dyDescent="0.2">
      <c r="A191" s="384"/>
      <c r="B191" s="384"/>
      <c r="C191" s="389"/>
      <c r="D191" s="389"/>
      <c r="E191" s="389"/>
      <c r="F191" s="389"/>
      <c r="G191" s="430"/>
      <c r="H191" s="430"/>
      <c r="I191" s="389"/>
      <c r="J191" s="389"/>
      <c r="K191" s="389"/>
      <c r="L191" s="389"/>
      <c r="M191" s="389"/>
      <c r="N191" s="389"/>
      <c r="O191" s="389"/>
      <c r="P191" s="389"/>
      <c r="Q191" s="389"/>
      <c r="R191" s="389"/>
      <c r="S191" s="389"/>
      <c r="T191" s="389"/>
      <c r="U191" s="389"/>
      <c r="V191" s="389"/>
      <c r="W191" s="389"/>
      <c r="X191" s="389"/>
      <c r="Y191" s="389"/>
    </row>
    <row r="192" spans="1:25" ht="14.25" customHeight="1" x14ac:dyDescent="0.2">
      <c r="A192" s="384"/>
      <c r="B192" s="384"/>
      <c r="C192" s="389"/>
      <c r="D192" s="389"/>
      <c r="E192" s="389"/>
      <c r="F192" s="389"/>
      <c r="G192" s="430"/>
      <c r="H192" s="430"/>
      <c r="I192" s="389"/>
      <c r="J192" s="389"/>
      <c r="K192" s="389"/>
      <c r="L192" s="389"/>
      <c r="M192" s="389"/>
      <c r="N192" s="389"/>
      <c r="O192" s="389"/>
      <c r="P192" s="389"/>
      <c r="Q192" s="389"/>
      <c r="R192" s="389"/>
      <c r="S192" s="389"/>
      <c r="T192" s="389"/>
      <c r="U192" s="389"/>
      <c r="V192" s="389"/>
      <c r="W192" s="389"/>
      <c r="X192" s="389"/>
      <c r="Y192" s="389"/>
    </row>
    <row r="193" spans="1:25" ht="14.25" customHeight="1" x14ac:dyDescent="0.2">
      <c r="A193" s="384"/>
      <c r="B193" s="384"/>
      <c r="C193" s="389"/>
      <c r="D193" s="389"/>
      <c r="E193" s="389"/>
      <c r="F193" s="389"/>
      <c r="G193" s="430"/>
      <c r="H193" s="430"/>
      <c r="I193" s="389"/>
      <c r="J193" s="389"/>
      <c r="K193" s="389"/>
      <c r="L193" s="389"/>
      <c r="M193" s="389"/>
      <c r="N193" s="389"/>
      <c r="O193" s="389"/>
      <c r="P193" s="389"/>
      <c r="Q193" s="389"/>
      <c r="R193" s="389"/>
      <c r="S193" s="389"/>
      <c r="T193" s="389"/>
      <c r="U193" s="389"/>
      <c r="V193" s="389"/>
      <c r="W193" s="389"/>
      <c r="X193" s="389"/>
      <c r="Y193" s="389"/>
    </row>
    <row r="194" spans="1:25" ht="14.25" customHeight="1" x14ac:dyDescent="0.2">
      <c r="A194" s="384"/>
      <c r="B194" s="384"/>
      <c r="C194" s="389"/>
      <c r="D194" s="389"/>
      <c r="E194" s="389"/>
      <c r="F194" s="389"/>
      <c r="G194" s="430"/>
      <c r="H194" s="430"/>
      <c r="I194" s="389"/>
      <c r="J194" s="389"/>
      <c r="K194" s="389"/>
      <c r="L194" s="389"/>
      <c r="M194" s="389"/>
      <c r="N194" s="389"/>
      <c r="O194" s="389"/>
      <c r="P194" s="389"/>
      <c r="Q194" s="389"/>
      <c r="R194" s="389"/>
      <c r="S194" s="389"/>
      <c r="T194" s="389"/>
      <c r="U194" s="389"/>
      <c r="V194" s="389"/>
      <c r="W194" s="389"/>
      <c r="X194" s="389"/>
      <c r="Y194" s="389"/>
    </row>
    <row r="195" spans="1:25" ht="14.25" customHeight="1" x14ac:dyDescent="0.2">
      <c r="A195" s="384"/>
      <c r="B195" s="384"/>
      <c r="C195" s="389"/>
      <c r="D195" s="389"/>
      <c r="E195" s="389"/>
      <c r="F195" s="389"/>
      <c r="G195" s="430"/>
      <c r="H195" s="430"/>
      <c r="I195" s="389"/>
      <c r="J195" s="389"/>
      <c r="K195" s="389"/>
      <c r="L195" s="389"/>
      <c r="M195" s="389"/>
      <c r="N195" s="389"/>
      <c r="O195" s="389"/>
      <c r="P195" s="389"/>
      <c r="Q195" s="389"/>
      <c r="R195" s="389"/>
      <c r="S195" s="389"/>
      <c r="T195" s="389"/>
      <c r="U195" s="389"/>
      <c r="V195" s="389"/>
      <c r="W195" s="389"/>
      <c r="X195" s="389"/>
      <c r="Y195" s="389"/>
    </row>
    <row r="196" spans="1:25" ht="14.25" customHeight="1" x14ac:dyDescent="0.2">
      <c r="A196" s="384"/>
      <c r="B196" s="384"/>
      <c r="C196" s="389"/>
      <c r="D196" s="389"/>
      <c r="E196" s="389"/>
      <c r="F196" s="389"/>
      <c r="G196" s="430"/>
      <c r="H196" s="430"/>
      <c r="I196" s="389"/>
      <c r="J196" s="389"/>
      <c r="K196" s="389"/>
      <c r="L196" s="389"/>
      <c r="M196" s="389"/>
      <c r="N196" s="389"/>
      <c r="O196" s="389"/>
      <c r="P196" s="389"/>
      <c r="Q196" s="389"/>
      <c r="R196" s="389"/>
      <c r="S196" s="389"/>
      <c r="T196" s="389"/>
      <c r="U196" s="389"/>
      <c r="V196" s="389"/>
      <c r="W196" s="389"/>
      <c r="X196" s="389"/>
      <c r="Y196" s="389"/>
    </row>
    <row r="197" spans="1:25" ht="14.25" customHeight="1" x14ac:dyDescent="0.2">
      <c r="A197" s="384"/>
      <c r="B197" s="384"/>
      <c r="C197" s="389"/>
      <c r="D197" s="389"/>
      <c r="E197" s="389"/>
      <c r="F197" s="389"/>
      <c r="G197" s="430"/>
      <c r="H197" s="430"/>
      <c r="I197" s="389"/>
      <c r="J197" s="389"/>
      <c r="K197" s="389"/>
      <c r="L197" s="389"/>
      <c r="M197" s="389"/>
      <c r="N197" s="389"/>
      <c r="O197" s="389"/>
      <c r="P197" s="389"/>
      <c r="Q197" s="389"/>
      <c r="R197" s="389"/>
      <c r="S197" s="389"/>
      <c r="T197" s="389"/>
      <c r="U197" s="389"/>
      <c r="V197" s="389"/>
      <c r="W197" s="389"/>
      <c r="X197" s="389"/>
      <c r="Y197" s="389"/>
    </row>
    <row r="198" spans="1:25" ht="14.25" customHeight="1" x14ac:dyDescent="0.2">
      <c r="A198" s="384"/>
      <c r="B198" s="384"/>
      <c r="C198" s="389"/>
      <c r="D198" s="389"/>
      <c r="E198" s="389"/>
      <c r="F198" s="389"/>
      <c r="G198" s="430"/>
      <c r="H198" s="430"/>
      <c r="I198" s="389"/>
      <c r="J198" s="389"/>
      <c r="K198" s="389"/>
      <c r="L198" s="389"/>
      <c r="M198" s="389"/>
      <c r="N198" s="389"/>
      <c r="O198" s="389"/>
      <c r="P198" s="389"/>
      <c r="Q198" s="389"/>
      <c r="R198" s="389"/>
      <c r="S198" s="389"/>
      <c r="T198" s="389"/>
      <c r="U198" s="389"/>
      <c r="V198" s="389"/>
      <c r="W198" s="389"/>
      <c r="X198" s="389"/>
      <c r="Y198" s="389"/>
    </row>
    <row r="199" spans="1:25" ht="14.25" customHeight="1" x14ac:dyDescent="0.2">
      <c r="A199" s="384"/>
      <c r="B199" s="384"/>
      <c r="C199" s="389"/>
      <c r="D199" s="389"/>
      <c r="E199" s="389"/>
      <c r="F199" s="389"/>
      <c r="G199" s="430"/>
      <c r="H199" s="430"/>
      <c r="I199" s="389"/>
      <c r="J199" s="389"/>
      <c r="K199" s="389"/>
      <c r="L199" s="389"/>
      <c r="M199" s="389"/>
      <c r="N199" s="389"/>
      <c r="O199" s="389"/>
      <c r="P199" s="389"/>
      <c r="Q199" s="389"/>
      <c r="R199" s="389"/>
      <c r="S199" s="389"/>
      <c r="T199" s="389"/>
      <c r="U199" s="389"/>
      <c r="V199" s="389"/>
      <c r="W199" s="389"/>
      <c r="X199" s="389"/>
      <c r="Y199" s="389"/>
    </row>
    <row r="200" spans="1:25" ht="14.25" customHeight="1" x14ac:dyDescent="0.2">
      <c r="A200" s="384"/>
      <c r="B200" s="384"/>
      <c r="C200" s="389"/>
      <c r="D200" s="389"/>
      <c r="E200" s="389"/>
      <c r="F200" s="389"/>
      <c r="G200" s="430"/>
      <c r="H200" s="430"/>
      <c r="I200" s="389"/>
      <c r="J200" s="389"/>
      <c r="K200" s="389"/>
      <c r="L200" s="389"/>
      <c r="M200" s="389"/>
      <c r="N200" s="389"/>
      <c r="O200" s="389"/>
      <c r="P200" s="389"/>
      <c r="Q200" s="389"/>
      <c r="R200" s="389"/>
      <c r="S200" s="389"/>
      <c r="T200" s="389"/>
      <c r="U200" s="389"/>
      <c r="V200" s="389"/>
      <c r="W200" s="389"/>
      <c r="X200" s="389"/>
      <c r="Y200" s="389"/>
    </row>
    <row r="201" spans="1:25" ht="14.25" customHeight="1" x14ac:dyDescent="0.2">
      <c r="A201" s="384"/>
      <c r="B201" s="384"/>
      <c r="C201" s="389"/>
      <c r="D201" s="389"/>
      <c r="E201" s="389"/>
      <c r="F201" s="389"/>
      <c r="G201" s="430"/>
      <c r="H201" s="430"/>
      <c r="I201" s="389"/>
      <c r="J201" s="389"/>
      <c r="K201" s="389"/>
      <c r="L201" s="389"/>
      <c r="M201" s="389"/>
      <c r="N201" s="389"/>
      <c r="O201" s="389"/>
      <c r="P201" s="389"/>
      <c r="Q201" s="389"/>
      <c r="R201" s="389"/>
      <c r="S201" s="389"/>
      <c r="T201" s="389"/>
      <c r="U201" s="389"/>
      <c r="V201" s="389"/>
      <c r="W201" s="389"/>
      <c r="X201" s="389"/>
      <c r="Y201" s="389"/>
    </row>
    <row r="202" spans="1:25" ht="14.25" customHeight="1" x14ac:dyDescent="0.2">
      <c r="A202" s="384"/>
      <c r="B202" s="384"/>
      <c r="C202" s="389"/>
      <c r="D202" s="389"/>
      <c r="E202" s="389"/>
      <c r="F202" s="389"/>
      <c r="G202" s="430"/>
      <c r="H202" s="430"/>
      <c r="I202" s="389"/>
      <c r="J202" s="389"/>
      <c r="K202" s="389"/>
      <c r="L202" s="389"/>
      <c r="M202" s="389"/>
      <c r="N202" s="389"/>
      <c r="O202" s="389"/>
      <c r="P202" s="389"/>
      <c r="Q202" s="389"/>
      <c r="R202" s="389"/>
      <c r="S202" s="389"/>
      <c r="T202" s="389"/>
      <c r="U202" s="389"/>
      <c r="V202" s="389"/>
      <c r="W202" s="389"/>
      <c r="X202" s="389"/>
      <c r="Y202" s="389"/>
    </row>
    <row r="203" spans="1:25" ht="14.25" customHeight="1" x14ac:dyDescent="0.2">
      <c r="A203" s="384"/>
      <c r="B203" s="384"/>
      <c r="C203" s="389"/>
      <c r="D203" s="389"/>
      <c r="E203" s="389"/>
      <c r="F203" s="389"/>
      <c r="G203" s="430"/>
      <c r="H203" s="430"/>
      <c r="I203" s="389"/>
      <c r="J203" s="389"/>
      <c r="K203" s="389"/>
      <c r="L203" s="389"/>
      <c r="M203" s="389"/>
      <c r="N203" s="389"/>
      <c r="O203" s="389"/>
      <c r="P203" s="389"/>
      <c r="Q203" s="389"/>
      <c r="R203" s="389"/>
      <c r="S203" s="389"/>
      <c r="T203" s="389"/>
      <c r="U203" s="389"/>
      <c r="V203" s="389"/>
      <c r="W203" s="389"/>
      <c r="X203" s="389"/>
      <c r="Y203" s="389"/>
    </row>
    <row r="204" spans="1:25" ht="14.25" customHeight="1" x14ac:dyDescent="0.2">
      <c r="A204" s="384"/>
      <c r="B204" s="384"/>
      <c r="C204" s="389"/>
      <c r="D204" s="389"/>
      <c r="E204" s="389"/>
      <c r="F204" s="389"/>
      <c r="G204" s="430"/>
      <c r="H204" s="430"/>
      <c r="I204" s="389"/>
      <c r="J204" s="389"/>
      <c r="K204" s="389"/>
      <c r="L204" s="389"/>
      <c r="M204" s="389"/>
      <c r="N204" s="389"/>
      <c r="O204" s="389"/>
      <c r="P204" s="389"/>
      <c r="Q204" s="389"/>
      <c r="R204" s="389"/>
      <c r="S204" s="389"/>
      <c r="T204" s="389"/>
      <c r="U204" s="389"/>
      <c r="V204" s="389"/>
      <c r="W204" s="389"/>
      <c r="X204" s="389"/>
      <c r="Y204" s="389"/>
    </row>
    <row r="205" spans="1:25" ht="14.25" customHeight="1" x14ac:dyDescent="0.2">
      <c r="A205" s="384"/>
      <c r="B205" s="384"/>
      <c r="C205" s="389"/>
      <c r="D205" s="389"/>
      <c r="E205" s="389"/>
      <c r="F205" s="389"/>
      <c r="G205" s="430"/>
      <c r="H205" s="430"/>
      <c r="I205" s="389"/>
      <c r="J205" s="389"/>
      <c r="K205" s="389"/>
      <c r="L205" s="389"/>
      <c r="M205" s="389"/>
      <c r="N205" s="389"/>
      <c r="O205" s="389"/>
      <c r="P205" s="389"/>
      <c r="Q205" s="389"/>
      <c r="R205" s="389"/>
      <c r="S205" s="389"/>
      <c r="T205" s="389"/>
      <c r="U205" s="389"/>
      <c r="V205" s="389"/>
      <c r="W205" s="389"/>
      <c r="X205" s="389"/>
      <c r="Y205" s="389"/>
    </row>
    <row r="206" spans="1:25" ht="14.25" customHeight="1" x14ac:dyDescent="0.2">
      <c r="A206" s="384"/>
      <c r="B206" s="384"/>
      <c r="C206" s="389"/>
      <c r="D206" s="389"/>
      <c r="E206" s="389"/>
      <c r="F206" s="389"/>
      <c r="G206" s="430"/>
      <c r="H206" s="430"/>
      <c r="I206" s="389"/>
      <c r="J206" s="389"/>
      <c r="K206" s="389"/>
      <c r="L206" s="389"/>
      <c r="M206" s="389"/>
      <c r="N206" s="389"/>
      <c r="O206" s="389"/>
      <c r="P206" s="389"/>
      <c r="Q206" s="389"/>
      <c r="R206" s="389"/>
      <c r="S206" s="389"/>
      <c r="T206" s="389"/>
      <c r="U206" s="389"/>
      <c r="V206" s="389"/>
      <c r="W206" s="389"/>
      <c r="X206" s="389"/>
      <c r="Y206" s="389"/>
    </row>
    <row r="207" spans="1:25" ht="14.25" customHeight="1" x14ac:dyDescent="0.2">
      <c r="A207" s="384"/>
      <c r="B207" s="384"/>
      <c r="C207" s="389"/>
      <c r="D207" s="389"/>
      <c r="E207" s="389"/>
      <c r="F207" s="389"/>
      <c r="G207" s="430"/>
      <c r="H207" s="430"/>
      <c r="I207" s="389"/>
      <c r="J207" s="389"/>
      <c r="K207" s="389"/>
      <c r="L207" s="389"/>
      <c r="M207" s="389"/>
      <c r="N207" s="389"/>
      <c r="O207" s="389"/>
      <c r="P207" s="389"/>
      <c r="Q207" s="389"/>
      <c r="R207" s="389"/>
      <c r="S207" s="389"/>
      <c r="T207" s="389"/>
      <c r="U207" s="389"/>
      <c r="V207" s="389"/>
      <c r="W207" s="389"/>
      <c r="X207" s="389"/>
      <c r="Y207" s="389"/>
    </row>
    <row r="208" spans="1:25" ht="14.25" customHeight="1" x14ac:dyDescent="0.2">
      <c r="A208" s="384"/>
      <c r="B208" s="384"/>
      <c r="C208" s="389"/>
      <c r="D208" s="389"/>
      <c r="E208" s="389"/>
      <c r="F208" s="389"/>
      <c r="G208" s="430"/>
      <c r="H208" s="430"/>
      <c r="I208" s="389"/>
      <c r="J208" s="389"/>
      <c r="K208" s="389"/>
      <c r="L208" s="389"/>
      <c r="M208" s="389"/>
      <c r="N208" s="389"/>
      <c r="O208" s="389"/>
      <c r="P208" s="389"/>
      <c r="Q208" s="389"/>
      <c r="R208" s="389"/>
      <c r="S208" s="389"/>
      <c r="T208" s="389"/>
      <c r="U208" s="389"/>
      <c r="V208" s="389"/>
      <c r="W208" s="389"/>
      <c r="X208" s="389"/>
      <c r="Y208" s="389"/>
    </row>
    <row r="209" spans="1:25" ht="14.25" customHeight="1" x14ac:dyDescent="0.2">
      <c r="A209" s="384"/>
      <c r="B209" s="384"/>
      <c r="C209" s="389"/>
      <c r="D209" s="389"/>
      <c r="E209" s="389"/>
      <c r="F209" s="389"/>
      <c r="G209" s="430"/>
      <c r="H209" s="430"/>
      <c r="I209" s="389"/>
      <c r="J209" s="389"/>
      <c r="K209" s="389"/>
      <c r="L209" s="389"/>
      <c r="M209" s="389"/>
      <c r="N209" s="389"/>
      <c r="O209" s="389"/>
      <c r="P209" s="389"/>
      <c r="Q209" s="389"/>
      <c r="R209" s="389"/>
      <c r="S209" s="389"/>
      <c r="T209" s="389"/>
      <c r="U209" s="389"/>
      <c r="V209" s="389"/>
      <c r="W209" s="389"/>
      <c r="X209" s="389"/>
      <c r="Y209" s="389"/>
    </row>
    <row r="210" spans="1:25" ht="14.25" customHeight="1" x14ac:dyDescent="0.2">
      <c r="A210" s="384"/>
      <c r="B210" s="384"/>
      <c r="C210" s="389"/>
      <c r="D210" s="389"/>
      <c r="E210" s="389"/>
      <c r="F210" s="389"/>
      <c r="G210" s="430"/>
      <c r="H210" s="430"/>
      <c r="I210" s="389"/>
      <c r="J210" s="389"/>
      <c r="K210" s="389"/>
      <c r="L210" s="389"/>
      <c r="M210" s="389"/>
      <c r="N210" s="389"/>
      <c r="O210" s="389"/>
      <c r="P210" s="389"/>
      <c r="Q210" s="389"/>
      <c r="R210" s="389"/>
      <c r="S210" s="389"/>
      <c r="T210" s="389"/>
      <c r="U210" s="389"/>
      <c r="V210" s="389"/>
      <c r="W210" s="389"/>
      <c r="X210" s="389"/>
      <c r="Y210" s="389"/>
    </row>
    <row r="211" spans="1:25" ht="14.25" customHeight="1" x14ac:dyDescent="0.2">
      <c r="A211" s="384"/>
      <c r="B211" s="384"/>
      <c r="C211" s="389"/>
      <c r="D211" s="389"/>
      <c r="E211" s="389"/>
      <c r="F211" s="389"/>
      <c r="G211" s="430"/>
      <c r="H211" s="430"/>
      <c r="I211" s="389"/>
      <c r="J211" s="389"/>
      <c r="K211" s="389"/>
      <c r="L211" s="389"/>
      <c r="M211" s="389"/>
      <c r="N211" s="389"/>
      <c r="O211" s="389"/>
      <c r="P211" s="389"/>
      <c r="Q211" s="389"/>
      <c r="R211" s="389"/>
      <c r="S211" s="389"/>
      <c r="T211" s="389"/>
      <c r="U211" s="389"/>
      <c r="V211" s="389"/>
      <c r="W211" s="389"/>
      <c r="X211" s="389"/>
      <c r="Y211" s="389"/>
    </row>
    <row r="212" spans="1:25" ht="14.25" customHeight="1" x14ac:dyDescent="0.2">
      <c r="A212" s="384"/>
      <c r="B212" s="384"/>
      <c r="C212" s="389"/>
      <c r="D212" s="389"/>
      <c r="E212" s="389"/>
      <c r="F212" s="389"/>
      <c r="G212" s="430"/>
      <c r="H212" s="430"/>
      <c r="I212" s="389"/>
      <c r="J212" s="389"/>
      <c r="K212" s="389"/>
      <c r="L212" s="389"/>
      <c r="M212" s="389"/>
      <c r="N212" s="389"/>
      <c r="O212" s="389"/>
      <c r="P212" s="389"/>
      <c r="Q212" s="389"/>
      <c r="R212" s="389"/>
      <c r="S212" s="389"/>
      <c r="T212" s="389"/>
      <c r="U212" s="389"/>
      <c r="V212" s="389"/>
      <c r="W212" s="389"/>
      <c r="X212" s="389"/>
      <c r="Y212" s="389"/>
    </row>
    <row r="213" spans="1:25" ht="14.25" customHeight="1" x14ac:dyDescent="0.2">
      <c r="A213" s="384"/>
      <c r="B213" s="384"/>
      <c r="C213" s="389"/>
      <c r="D213" s="389"/>
      <c r="E213" s="389"/>
      <c r="F213" s="389"/>
      <c r="G213" s="430"/>
      <c r="H213" s="430"/>
      <c r="I213" s="389"/>
      <c r="J213" s="389"/>
      <c r="K213" s="389"/>
      <c r="L213" s="389"/>
      <c r="M213" s="389"/>
      <c r="N213" s="389"/>
      <c r="O213" s="389"/>
      <c r="P213" s="389"/>
      <c r="Q213" s="389"/>
      <c r="R213" s="389"/>
      <c r="S213" s="389"/>
      <c r="T213" s="389"/>
      <c r="U213" s="389"/>
      <c r="V213" s="389"/>
      <c r="W213" s="389"/>
      <c r="X213" s="389"/>
      <c r="Y213" s="389"/>
    </row>
    <row r="214" spans="1:25" ht="14.25" customHeight="1" x14ac:dyDescent="0.2">
      <c r="A214" s="384"/>
      <c r="B214" s="384"/>
      <c r="C214" s="389"/>
      <c r="D214" s="389"/>
      <c r="E214" s="389"/>
      <c r="F214" s="389"/>
      <c r="G214" s="430"/>
      <c r="H214" s="430"/>
      <c r="I214" s="389"/>
      <c r="J214" s="389"/>
      <c r="K214" s="389"/>
      <c r="L214" s="389"/>
      <c r="M214" s="389"/>
      <c r="N214" s="389"/>
      <c r="O214" s="389"/>
      <c r="P214" s="389"/>
      <c r="Q214" s="389"/>
      <c r="R214" s="389"/>
      <c r="S214" s="389"/>
      <c r="T214" s="389"/>
      <c r="U214" s="389"/>
      <c r="V214" s="389"/>
      <c r="W214" s="389"/>
      <c r="X214" s="389"/>
      <c r="Y214" s="389"/>
    </row>
    <row r="215" spans="1:25" ht="14.25" customHeight="1" x14ac:dyDescent="0.2">
      <c r="A215" s="384"/>
      <c r="B215" s="384"/>
      <c r="C215" s="389"/>
      <c r="D215" s="389"/>
      <c r="E215" s="389"/>
      <c r="F215" s="389"/>
      <c r="G215" s="430"/>
      <c r="H215" s="430"/>
      <c r="I215" s="389"/>
      <c r="J215" s="389"/>
      <c r="K215" s="389"/>
      <c r="L215" s="389"/>
      <c r="M215" s="389"/>
      <c r="N215" s="389"/>
      <c r="O215" s="389"/>
      <c r="P215" s="389"/>
      <c r="Q215" s="389"/>
      <c r="R215" s="389"/>
      <c r="S215" s="389"/>
      <c r="T215" s="389"/>
      <c r="U215" s="389"/>
      <c r="V215" s="389"/>
      <c r="W215" s="389"/>
      <c r="X215" s="389"/>
      <c r="Y215" s="389"/>
    </row>
    <row r="216" spans="1:25" ht="14.25" customHeight="1" x14ac:dyDescent="0.2">
      <c r="A216" s="384"/>
      <c r="B216" s="384"/>
      <c r="C216" s="389"/>
      <c r="D216" s="389"/>
      <c r="E216" s="389"/>
      <c r="F216" s="389"/>
      <c r="G216" s="430"/>
      <c r="H216" s="430"/>
      <c r="I216" s="389"/>
      <c r="J216" s="389"/>
      <c r="K216" s="389"/>
      <c r="L216" s="389"/>
      <c r="M216" s="389"/>
      <c r="N216" s="389"/>
      <c r="O216" s="389"/>
      <c r="P216" s="389"/>
      <c r="Q216" s="389"/>
      <c r="R216" s="389"/>
      <c r="S216" s="389"/>
      <c r="T216" s="389"/>
      <c r="U216" s="389"/>
      <c r="V216" s="389"/>
      <c r="W216" s="389"/>
      <c r="X216" s="389"/>
      <c r="Y216" s="389"/>
    </row>
    <row r="217" spans="1:25" ht="14.25" customHeight="1" x14ac:dyDescent="0.2">
      <c r="A217" s="384"/>
      <c r="B217" s="384"/>
      <c r="C217" s="389"/>
      <c r="D217" s="389"/>
      <c r="E217" s="389"/>
      <c r="F217" s="389"/>
      <c r="G217" s="430"/>
      <c r="H217" s="430"/>
      <c r="I217" s="389"/>
      <c r="J217" s="389"/>
      <c r="K217" s="389"/>
      <c r="L217" s="389"/>
      <c r="M217" s="389"/>
      <c r="N217" s="389"/>
      <c r="O217" s="389"/>
      <c r="P217" s="389"/>
      <c r="Q217" s="389"/>
      <c r="R217" s="389"/>
      <c r="S217" s="389"/>
      <c r="T217" s="389"/>
      <c r="U217" s="389"/>
      <c r="V217" s="389"/>
      <c r="W217" s="389"/>
      <c r="X217" s="389"/>
      <c r="Y217" s="389"/>
    </row>
    <row r="218" spans="1:25" ht="14.25" customHeight="1" x14ac:dyDescent="0.2">
      <c r="A218" s="384"/>
      <c r="B218" s="384"/>
      <c r="C218" s="389"/>
      <c r="D218" s="389"/>
      <c r="E218" s="389"/>
      <c r="F218" s="389"/>
      <c r="G218" s="430"/>
      <c r="H218" s="430"/>
      <c r="I218" s="389"/>
      <c r="J218" s="389"/>
      <c r="K218" s="389"/>
      <c r="L218" s="389"/>
      <c r="M218" s="389"/>
      <c r="N218" s="389"/>
      <c r="O218" s="389"/>
      <c r="P218" s="389"/>
      <c r="Q218" s="389"/>
      <c r="R218" s="389"/>
      <c r="S218" s="389"/>
      <c r="T218" s="389"/>
      <c r="U218" s="389"/>
      <c r="V218" s="389"/>
      <c r="W218" s="389"/>
      <c r="X218" s="389"/>
      <c r="Y218" s="389"/>
    </row>
    <row r="219" spans="1:25" ht="14.25" customHeight="1" x14ac:dyDescent="0.2">
      <c r="A219" s="384"/>
      <c r="B219" s="384"/>
      <c r="C219" s="389"/>
      <c r="D219" s="389"/>
      <c r="E219" s="389"/>
      <c r="F219" s="389"/>
      <c r="G219" s="430"/>
      <c r="H219" s="430"/>
      <c r="I219" s="389"/>
      <c r="J219" s="389"/>
      <c r="K219" s="389"/>
      <c r="L219" s="389"/>
      <c r="M219" s="389"/>
      <c r="N219" s="389"/>
      <c r="O219" s="389"/>
      <c r="P219" s="389"/>
      <c r="Q219" s="389"/>
      <c r="R219" s="389"/>
      <c r="S219" s="389"/>
      <c r="T219" s="389"/>
      <c r="U219" s="389"/>
      <c r="V219" s="389"/>
      <c r="W219" s="389"/>
      <c r="X219" s="389"/>
      <c r="Y219" s="389"/>
    </row>
    <row r="220" spans="1:25" ht="14.25" customHeight="1" x14ac:dyDescent="0.2">
      <c r="A220" s="384"/>
      <c r="B220" s="384"/>
      <c r="C220" s="389"/>
      <c r="D220" s="389"/>
      <c r="E220" s="389"/>
      <c r="F220" s="389"/>
      <c r="G220" s="430"/>
      <c r="H220" s="430"/>
      <c r="I220" s="389"/>
      <c r="J220" s="389"/>
      <c r="K220" s="389"/>
      <c r="L220" s="389"/>
      <c r="M220" s="389"/>
      <c r="N220" s="389"/>
      <c r="O220" s="389"/>
      <c r="P220" s="389"/>
      <c r="Q220" s="389"/>
      <c r="R220" s="389"/>
      <c r="S220" s="389"/>
      <c r="T220" s="389"/>
      <c r="U220" s="389"/>
      <c r="V220" s="389"/>
      <c r="W220" s="389"/>
      <c r="X220" s="389"/>
      <c r="Y220" s="389"/>
    </row>
    <row r="221" spans="1:25" ht="14.25" customHeight="1" x14ac:dyDescent="0.2">
      <c r="A221" s="384"/>
      <c r="B221" s="384"/>
      <c r="C221" s="389"/>
      <c r="D221" s="389"/>
      <c r="E221" s="389"/>
      <c r="F221" s="389"/>
      <c r="G221" s="430"/>
      <c r="H221" s="430"/>
      <c r="I221" s="389"/>
      <c r="J221" s="389"/>
      <c r="K221" s="389"/>
      <c r="L221" s="389"/>
      <c r="M221" s="389"/>
      <c r="N221" s="389"/>
      <c r="O221" s="389"/>
      <c r="P221" s="389"/>
      <c r="Q221" s="389"/>
      <c r="R221" s="389"/>
      <c r="S221" s="389"/>
      <c r="T221" s="389"/>
      <c r="U221" s="389"/>
      <c r="V221" s="389"/>
      <c r="W221" s="389"/>
      <c r="X221" s="389"/>
      <c r="Y221" s="389"/>
    </row>
    <row r="222" spans="1:25" ht="14.25" customHeight="1" x14ac:dyDescent="0.2">
      <c r="A222" s="384"/>
      <c r="B222" s="384"/>
      <c r="C222" s="389"/>
      <c r="D222" s="389"/>
      <c r="E222" s="389"/>
      <c r="F222" s="389"/>
      <c r="G222" s="430"/>
      <c r="H222" s="430"/>
      <c r="I222" s="389"/>
      <c r="J222" s="389"/>
      <c r="K222" s="389"/>
      <c r="L222" s="389"/>
      <c r="M222" s="389"/>
      <c r="N222" s="389"/>
      <c r="O222" s="389"/>
      <c r="P222" s="389"/>
      <c r="Q222" s="389"/>
      <c r="R222" s="389"/>
      <c r="S222" s="389"/>
      <c r="T222" s="389"/>
      <c r="U222" s="389"/>
      <c r="V222" s="389"/>
      <c r="W222" s="389"/>
      <c r="X222" s="389"/>
      <c r="Y222" s="389"/>
    </row>
    <row r="223" spans="1:25" ht="14.25" customHeight="1" x14ac:dyDescent="0.2">
      <c r="A223" s="384"/>
      <c r="B223" s="384"/>
      <c r="C223" s="389"/>
      <c r="D223" s="389"/>
      <c r="E223" s="389"/>
      <c r="F223" s="389"/>
      <c r="G223" s="430"/>
      <c r="H223" s="430"/>
      <c r="I223" s="389"/>
      <c r="J223" s="389"/>
      <c r="K223" s="389"/>
      <c r="L223" s="389"/>
      <c r="M223" s="389"/>
      <c r="N223" s="389"/>
      <c r="O223" s="389"/>
      <c r="P223" s="389"/>
      <c r="Q223" s="389"/>
      <c r="R223" s="389"/>
      <c r="S223" s="389"/>
      <c r="T223" s="389"/>
      <c r="U223" s="389"/>
      <c r="V223" s="389"/>
      <c r="W223" s="389"/>
      <c r="X223" s="389"/>
      <c r="Y223" s="389"/>
    </row>
    <row r="224" spans="1:25" ht="14.25" customHeight="1" x14ac:dyDescent="0.2">
      <c r="A224" s="384"/>
      <c r="B224" s="384"/>
      <c r="C224" s="389"/>
      <c r="D224" s="389"/>
      <c r="E224" s="389"/>
      <c r="F224" s="389"/>
      <c r="G224" s="430"/>
      <c r="H224" s="430"/>
      <c r="I224" s="389"/>
      <c r="J224" s="389"/>
      <c r="K224" s="389"/>
      <c r="L224" s="389"/>
      <c r="M224" s="389"/>
      <c r="N224" s="389"/>
      <c r="O224" s="389"/>
      <c r="P224" s="389"/>
      <c r="Q224" s="389"/>
      <c r="R224" s="389"/>
      <c r="S224" s="389"/>
      <c r="T224" s="389"/>
      <c r="U224" s="389"/>
      <c r="V224" s="389"/>
      <c r="W224" s="389"/>
      <c r="X224" s="389"/>
      <c r="Y224" s="389"/>
    </row>
    <row r="225" spans="1:25" ht="14.25" customHeight="1" x14ac:dyDescent="0.2">
      <c r="A225" s="384"/>
      <c r="B225" s="384"/>
      <c r="C225" s="389"/>
      <c r="D225" s="389"/>
      <c r="E225" s="389"/>
      <c r="F225" s="389"/>
      <c r="G225" s="430"/>
      <c r="H225" s="430"/>
      <c r="I225" s="389"/>
      <c r="J225" s="389"/>
      <c r="K225" s="389"/>
      <c r="L225" s="389"/>
      <c r="M225" s="389"/>
      <c r="N225" s="389"/>
      <c r="O225" s="389"/>
      <c r="P225" s="389"/>
      <c r="Q225" s="389"/>
      <c r="R225" s="389"/>
      <c r="S225" s="389"/>
      <c r="T225" s="389"/>
      <c r="U225" s="389"/>
      <c r="V225" s="389"/>
      <c r="W225" s="389"/>
      <c r="X225" s="389"/>
      <c r="Y225" s="389"/>
    </row>
    <row r="226" spans="1:25" ht="14.25" customHeight="1" x14ac:dyDescent="0.2">
      <c r="A226" s="384"/>
      <c r="B226" s="384"/>
      <c r="C226" s="389"/>
      <c r="D226" s="389"/>
      <c r="E226" s="389"/>
      <c r="F226" s="389"/>
      <c r="G226" s="430"/>
      <c r="H226" s="430"/>
      <c r="I226" s="389"/>
      <c r="J226" s="389"/>
      <c r="K226" s="389"/>
      <c r="L226" s="389"/>
      <c r="M226" s="389"/>
      <c r="N226" s="389"/>
      <c r="O226" s="389"/>
      <c r="P226" s="389"/>
      <c r="Q226" s="389"/>
      <c r="R226" s="389"/>
      <c r="S226" s="389"/>
      <c r="T226" s="389"/>
      <c r="U226" s="389"/>
      <c r="V226" s="389"/>
      <c r="W226" s="389"/>
      <c r="X226" s="389"/>
      <c r="Y226" s="389"/>
    </row>
    <row r="227" spans="1:25" ht="14.25" customHeight="1" x14ac:dyDescent="0.2">
      <c r="A227" s="384"/>
      <c r="B227" s="384"/>
      <c r="C227" s="389"/>
      <c r="D227" s="389"/>
      <c r="E227" s="389"/>
      <c r="F227" s="389"/>
      <c r="G227" s="430"/>
      <c r="H227" s="430"/>
      <c r="I227" s="389"/>
      <c r="J227" s="389"/>
      <c r="K227" s="389"/>
      <c r="L227" s="389"/>
      <c r="M227" s="389"/>
      <c r="N227" s="389"/>
      <c r="O227" s="389"/>
      <c r="P227" s="389"/>
      <c r="Q227" s="389"/>
      <c r="R227" s="389"/>
      <c r="S227" s="389"/>
      <c r="T227" s="389"/>
      <c r="U227" s="389"/>
      <c r="V227" s="389"/>
      <c r="W227" s="389"/>
      <c r="X227" s="389"/>
      <c r="Y227" s="389"/>
    </row>
    <row r="228" spans="1:25" ht="14.25" customHeight="1" x14ac:dyDescent="0.2">
      <c r="A228" s="384"/>
      <c r="B228" s="384"/>
      <c r="C228" s="389"/>
      <c r="D228" s="389"/>
      <c r="E228" s="389"/>
      <c r="F228" s="389"/>
      <c r="G228" s="430"/>
      <c r="H228" s="430"/>
      <c r="I228" s="389"/>
      <c r="J228" s="389"/>
      <c r="K228" s="389"/>
      <c r="L228" s="389"/>
      <c r="M228" s="389"/>
      <c r="N228" s="389"/>
      <c r="O228" s="389"/>
      <c r="P228" s="389"/>
      <c r="Q228" s="389"/>
      <c r="R228" s="389"/>
      <c r="S228" s="389"/>
      <c r="T228" s="389"/>
      <c r="U228" s="389"/>
      <c r="V228" s="389"/>
      <c r="W228" s="389"/>
      <c r="X228" s="389"/>
      <c r="Y228" s="389"/>
    </row>
    <row r="229" spans="1:25" ht="14.25" customHeight="1" x14ac:dyDescent="0.2">
      <c r="A229" s="384"/>
      <c r="B229" s="384"/>
      <c r="C229" s="389"/>
      <c r="D229" s="389"/>
      <c r="E229" s="389"/>
      <c r="F229" s="389"/>
      <c r="G229" s="430"/>
      <c r="H229" s="430"/>
      <c r="I229" s="389"/>
      <c r="J229" s="389"/>
      <c r="K229" s="389"/>
      <c r="L229" s="389"/>
      <c r="M229" s="389"/>
      <c r="N229" s="389"/>
      <c r="O229" s="389"/>
      <c r="P229" s="389"/>
      <c r="Q229" s="389"/>
      <c r="R229" s="389"/>
      <c r="S229" s="389"/>
      <c r="T229" s="389"/>
      <c r="U229" s="389"/>
      <c r="V229" s="389"/>
      <c r="W229" s="389"/>
      <c r="X229" s="389"/>
      <c r="Y229" s="389"/>
    </row>
    <row r="230" spans="1:25" ht="14.25" customHeight="1" x14ac:dyDescent="0.2">
      <c r="A230" s="384"/>
      <c r="B230" s="384"/>
      <c r="C230" s="389"/>
      <c r="D230" s="389"/>
      <c r="E230" s="389"/>
      <c r="F230" s="389"/>
      <c r="G230" s="430"/>
      <c r="H230" s="430"/>
      <c r="I230" s="389"/>
      <c r="J230" s="389"/>
      <c r="K230" s="389"/>
      <c r="L230" s="389"/>
      <c r="M230" s="389"/>
      <c r="N230" s="389"/>
      <c r="O230" s="389"/>
      <c r="P230" s="389"/>
      <c r="Q230" s="389"/>
      <c r="R230" s="389"/>
      <c r="S230" s="389"/>
      <c r="T230" s="389"/>
      <c r="U230" s="389"/>
      <c r="V230" s="389"/>
      <c r="W230" s="389"/>
      <c r="X230" s="389"/>
      <c r="Y230" s="389"/>
    </row>
    <row r="231" spans="1:25" ht="14.25" customHeight="1" x14ac:dyDescent="0.2">
      <c r="A231" s="384"/>
      <c r="B231" s="384"/>
      <c r="C231" s="389"/>
      <c r="D231" s="389"/>
      <c r="E231" s="389"/>
      <c r="F231" s="389"/>
      <c r="G231" s="430"/>
      <c r="H231" s="430"/>
      <c r="I231" s="389"/>
      <c r="J231" s="389"/>
      <c r="K231" s="389"/>
      <c r="L231" s="389"/>
      <c r="M231" s="389"/>
      <c r="N231" s="389"/>
      <c r="O231" s="389"/>
      <c r="P231" s="389"/>
      <c r="Q231" s="389"/>
      <c r="R231" s="389"/>
      <c r="S231" s="389"/>
      <c r="T231" s="389"/>
      <c r="U231" s="389"/>
      <c r="V231" s="389"/>
      <c r="W231" s="389"/>
      <c r="X231" s="389"/>
      <c r="Y231" s="389"/>
    </row>
    <row r="232" spans="1:25" ht="14.25" customHeight="1" x14ac:dyDescent="0.2">
      <c r="A232" s="384"/>
      <c r="B232" s="384"/>
      <c r="C232" s="389"/>
      <c r="D232" s="389"/>
      <c r="E232" s="389"/>
      <c r="F232" s="389"/>
      <c r="G232" s="430"/>
      <c r="H232" s="430"/>
      <c r="I232" s="389"/>
      <c r="J232" s="389"/>
      <c r="K232" s="389"/>
      <c r="L232" s="389"/>
      <c r="M232" s="389"/>
      <c r="N232" s="389"/>
      <c r="O232" s="389"/>
      <c r="P232" s="389"/>
      <c r="Q232" s="389"/>
      <c r="R232" s="389"/>
      <c r="S232" s="389"/>
      <c r="T232" s="389"/>
      <c r="U232" s="389"/>
      <c r="V232" s="389"/>
      <c r="W232" s="389"/>
      <c r="X232" s="389"/>
      <c r="Y232" s="389"/>
    </row>
    <row r="233" spans="1:25" ht="14.25" customHeight="1" x14ac:dyDescent="0.2">
      <c r="A233" s="384"/>
      <c r="B233" s="384"/>
      <c r="C233" s="389"/>
      <c r="D233" s="389"/>
      <c r="E233" s="389"/>
      <c r="F233" s="389"/>
      <c r="G233" s="430"/>
      <c r="H233" s="430"/>
      <c r="I233" s="389"/>
      <c r="J233" s="389"/>
      <c r="K233" s="389"/>
      <c r="L233" s="389"/>
      <c r="M233" s="389"/>
      <c r="N233" s="389"/>
      <c r="O233" s="389"/>
      <c r="P233" s="389"/>
      <c r="Q233" s="389"/>
      <c r="R233" s="389"/>
      <c r="S233" s="389"/>
      <c r="T233" s="389"/>
      <c r="U233" s="389"/>
      <c r="V233" s="389"/>
      <c r="W233" s="389"/>
      <c r="X233" s="389"/>
      <c r="Y233" s="389"/>
    </row>
    <row r="234" spans="1:25" ht="14.25" customHeight="1" x14ac:dyDescent="0.2">
      <c r="A234" s="384"/>
      <c r="B234" s="384"/>
      <c r="C234" s="389"/>
      <c r="D234" s="389"/>
      <c r="E234" s="389"/>
      <c r="F234" s="389"/>
      <c r="G234" s="430"/>
      <c r="H234" s="430"/>
      <c r="I234" s="389"/>
      <c r="J234" s="389"/>
      <c r="K234" s="389"/>
      <c r="L234" s="389"/>
      <c r="M234" s="389"/>
      <c r="N234" s="389"/>
      <c r="O234" s="389"/>
      <c r="P234" s="389"/>
      <c r="Q234" s="389"/>
      <c r="R234" s="389"/>
      <c r="S234" s="389"/>
      <c r="T234" s="389"/>
      <c r="U234" s="389"/>
      <c r="V234" s="389"/>
      <c r="W234" s="389"/>
      <c r="X234" s="389"/>
      <c r="Y234" s="389"/>
    </row>
    <row r="235" spans="1:25" ht="14.25" customHeight="1" x14ac:dyDescent="0.2">
      <c r="A235" s="384"/>
      <c r="B235" s="384"/>
      <c r="C235" s="389"/>
      <c r="D235" s="389"/>
      <c r="E235" s="389"/>
      <c r="F235" s="389"/>
      <c r="G235" s="430"/>
      <c r="H235" s="430"/>
      <c r="I235" s="389"/>
      <c r="J235" s="389"/>
      <c r="K235" s="389"/>
      <c r="L235" s="389"/>
      <c r="M235" s="389"/>
      <c r="N235" s="389"/>
      <c r="O235" s="389"/>
      <c r="P235" s="389"/>
      <c r="Q235" s="389"/>
      <c r="R235" s="389"/>
      <c r="S235" s="389"/>
      <c r="T235" s="389"/>
      <c r="U235" s="389"/>
      <c r="V235" s="389"/>
      <c r="W235" s="389"/>
      <c r="X235" s="389"/>
      <c r="Y235" s="389"/>
    </row>
    <row r="236" spans="1:25" ht="14.25" customHeight="1" x14ac:dyDescent="0.2">
      <c r="A236" s="384"/>
      <c r="B236" s="384"/>
      <c r="C236" s="389"/>
      <c r="D236" s="389"/>
      <c r="E236" s="389"/>
      <c r="F236" s="389"/>
      <c r="G236" s="430"/>
      <c r="H236" s="430"/>
      <c r="I236" s="389"/>
      <c r="J236" s="389"/>
      <c r="K236" s="389"/>
      <c r="L236" s="389"/>
      <c r="M236" s="389"/>
      <c r="N236" s="389"/>
      <c r="O236" s="389"/>
      <c r="P236" s="389"/>
      <c r="Q236" s="389"/>
      <c r="R236" s="389"/>
      <c r="S236" s="389"/>
      <c r="T236" s="389"/>
      <c r="U236" s="389"/>
      <c r="V236" s="389"/>
      <c r="W236" s="389"/>
      <c r="X236" s="389"/>
      <c r="Y236" s="389"/>
    </row>
    <row r="237" spans="1:25" ht="14.25" customHeight="1" x14ac:dyDescent="0.2">
      <c r="A237" s="384"/>
      <c r="B237" s="384"/>
      <c r="C237" s="389"/>
      <c r="D237" s="389"/>
      <c r="E237" s="389"/>
      <c r="F237" s="389"/>
      <c r="G237" s="430"/>
      <c r="H237" s="430"/>
      <c r="I237" s="389"/>
      <c r="J237" s="389"/>
      <c r="K237" s="389"/>
      <c r="L237" s="389"/>
      <c r="M237" s="389"/>
      <c r="N237" s="389"/>
      <c r="O237" s="389"/>
      <c r="P237" s="389"/>
      <c r="Q237" s="389"/>
      <c r="R237" s="389"/>
      <c r="S237" s="389"/>
      <c r="T237" s="389"/>
      <c r="U237" s="389"/>
      <c r="V237" s="389"/>
      <c r="W237" s="389"/>
      <c r="X237" s="389"/>
      <c r="Y237" s="389"/>
    </row>
    <row r="238" spans="1:25" ht="14.25" customHeight="1" x14ac:dyDescent="0.2">
      <c r="A238" s="384"/>
      <c r="B238" s="384"/>
      <c r="C238" s="389"/>
      <c r="D238" s="389"/>
      <c r="E238" s="389"/>
      <c r="F238" s="389"/>
      <c r="G238" s="430"/>
      <c r="H238" s="430"/>
      <c r="I238" s="389"/>
      <c r="J238" s="389"/>
      <c r="K238" s="389"/>
      <c r="L238" s="389"/>
      <c r="M238" s="389"/>
      <c r="N238" s="389"/>
      <c r="O238" s="389"/>
      <c r="P238" s="389"/>
      <c r="Q238" s="389"/>
      <c r="R238" s="389"/>
      <c r="S238" s="389"/>
      <c r="T238" s="389"/>
      <c r="U238" s="389"/>
      <c r="V238" s="389"/>
      <c r="W238" s="389"/>
      <c r="X238" s="389"/>
      <c r="Y238" s="389"/>
    </row>
    <row r="239" spans="1:25" ht="14.25" customHeight="1" x14ac:dyDescent="0.2">
      <c r="A239" s="384"/>
      <c r="B239" s="384"/>
      <c r="C239" s="389"/>
      <c r="D239" s="389"/>
      <c r="E239" s="389"/>
      <c r="F239" s="389"/>
      <c r="G239" s="430"/>
      <c r="H239" s="430"/>
      <c r="I239" s="389"/>
      <c r="J239" s="389"/>
      <c r="K239" s="389"/>
      <c r="L239" s="389"/>
      <c r="M239" s="389"/>
      <c r="N239" s="389"/>
      <c r="O239" s="389"/>
      <c r="P239" s="389"/>
      <c r="Q239" s="389"/>
      <c r="R239" s="389"/>
      <c r="S239" s="389"/>
      <c r="T239" s="389"/>
      <c r="U239" s="389"/>
      <c r="V239" s="389"/>
      <c r="W239" s="389"/>
      <c r="X239" s="389"/>
      <c r="Y239" s="389"/>
    </row>
    <row r="240" spans="1:25" ht="14.25" customHeight="1" x14ac:dyDescent="0.2">
      <c r="A240" s="384"/>
      <c r="B240" s="384"/>
      <c r="C240" s="389"/>
      <c r="D240" s="389"/>
      <c r="E240" s="389"/>
      <c r="F240" s="389"/>
      <c r="G240" s="430"/>
      <c r="H240" s="430"/>
      <c r="I240" s="389"/>
      <c r="J240" s="389"/>
      <c r="K240" s="389"/>
      <c r="L240" s="389"/>
      <c r="M240" s="389"/>
      <c r="N240" s="389"/>
      <c r="O240" s="389"/>
      <c r="P240" s="389"/>
      <c r="Q240" s="389"/>
      <c r="R240" s="389"/>
      <c r="S240" s="389"/>
      <c r="T240" s="389"/>
      <c r="U240" s="389"/>
      <c r="V240" s="389"/>
      <c r="W240" s="389"/>
      <c r="X240" s="389"/>
      <c r="Y240" s="389"/>
    </row>
    <row r="241" spans="1:25" ht="14.25" customHeight="1" x14ac:dyDescent="0.2">
      <c r="A241" s="384"/>
      <c r="B241" s="384"/>
      <c r="C241" s="389"/>
      <c r="D241" s="389"/>
      <c r="E241" s="389"/>
      <c r="F241" s="389"/>
      <c r="G241" s="430"/>
      <c r="H241" s="430"/>
      <c r="I241" s="389"/>
      <c r="J241" s="389"/>
      <c r="K241" s="389"/>
      <c r="L241" s="389"/>
      <c r="M241" s="389"/>
      <c r="N241" s="389"/>
      <c r="O241" s="389"/>
      <c r="P241" s="389"/>
      <c r="Q241" s="389"/>
      <c r="R241" s="389"/>
      <c r="S241" s="389"/>
      <c r="T241" s="389"/>
      <c r="U241" s="389"/>
      <c r="V241" s="389"/>
      <c r="W241" s="389"/>
      <c r="X241" s="389"/>
      <c r="Y241" s="389"/>
    </row>
    <row r="242" spans="1:25" ht="14.25" customHeight="1" x14ac:dyDescent="0.2">
      <c r="A242" s="384"/>
      <c r="B242" s="384"/>
      <c r="C242" s="389"/>
      <c r="D242" s="389"/>
      <c r="E242" s="389"/>
      <c r="F242" s="389"/>
      <c r="G242" s="430"/>
      <c r="H242" s="430"/>
      <c r="I242" s="389"/>
      <c r="J242" s="389"/>
      <c r="K242" s="389"/>
      <c r="L242" s="389"/>
      <c r="M242" s="389"/>
      <c r="N242" s="389"/>
      <c r="O242" s="389"/>
      <c r="P242" s="389"/>
      <c r="Q242" s="389"/>
      <c r="R242" s="389"/>
      <c r="S242" s="389"/>
      <c r="T242" s="389"/>
      <c r="U242" s="389"/>
      <c r="V242" s="389"/>
      <c r="W242" s="389"/>
      <c r="X242" s="389"/>
      <c r="Y242" s="389"/>
    </row>
    <row r="243" spans="1:25" ht="14.25" customHeight="1" x14ac:dyDescent="0.2">
      <c r="A243" s="384"/>
      <c r="B243" s="384"/>
      <c r="C243" s="389"/>
      <c r="D243" s="389"/>
      <c r="E243" s="389"/>
      <c r="F243" s="389"/>
      <c r="G243" s="430"/>
      <c r="H243" s="430"/>
      <c r="I243" s="389"/>
      <c r="J243" s="389"/>
      <c r="K243" s="389"/>
      <c r="L243" s="389"/>
      <c r="M243" s="389"/>
      <c r="N243" s="389"/>
      <c r="O243" s="389"/>
      <c r="P243" s="389"/>
      <c r="Q243" s="389"/>
      <c r="R243" s="389"/>
      <c r="S243" s="389"/>
      <c r="T243" s="389"/>
      <c r="U243" s="389"/>
      <c r="V243" s="389"/>
      <c r="W243" s="389"/>
      <c r="X243" s="389"/>
      <c r="Y243" s="389"/>
    </row>
    <row r="244" spans="1:25" ht="14.25" customHeight="1" x14ac:dyDescent="0.2">
      <c r="A244" s="384"/>
      <c r="B244" s="384"/>
      <c r="C244" s="389"/>
      <c r="D244" s="389"/>
      <c r="E244" s="389"/>
      <c r="F244" s="389"/>
      <c r="G244" s="430"/>
      <c r="H244" s="430"/>
      <c r="I244" s="389"/>
      <c r="J244" s="389"/>
      <c r="K244" s="389"/>
      <c r="L244" s="389"/>
      <c r="M244" s="389"/>
      <c r="N244" s="389"/>
      <c r="O244" s="389"/>
      <c r="P244" s="389"/>
      <c r="Q244" s="389"/>
      <c r="R244" s="389"/>
      <c r="S244" s="389"/>
      <c r="T244" s="389"/>
      <c r="U244" s="389"/>
      <c r="V244" s="389"/>
      <c r="W244" s="389"/>
      <c r="X244" s="389"/>
      <c r="Y244" s="389"/>
    </row>
    <row r="245" spans="1:25" ht="14.25" customHeight="1" x14ac:dyDescent="0.2">
      <c r="A245" s="384"/>
      <c r="B245" s="384"/>
      <c r="C245" s="389"/>
      <c r="D245" s="389"/>
      <c r="E245" s="389"/>
      <c r="F245" s="389"/>
      <c r="G245" s="430"/>
      <c r="H245" s="430"/>
      <c r="I245" s="389"/>
      <c r="J245" s="389"/>
      <c r="K245" s="389"/>
      <c r="L245" s="389"/>
      <c r="M245" s="389"/>
      <c r="N245" s="389"/>
      <c r="O245" s="389"/>
      <c r="P245" s="389"/>
      <c r="Q245" s="389"/>
      <c r="R245" s="389"/>
      <c r="S245" s="389"/>
      <c r="T245" s="389"/>
      <c r="U245" s="389"/>
      <c r="V245" s="389"/>
      <c r="W245" s="389"/>
      <c r="X245" s="389"/>
      <c r="Y245" s="389"/>
    </row>
    <row r="246" spans="1:25" ht="14.25" customHeight="1" x14ac:dyDescent="0.2">
      <c r="A246" s="384"/>
      <c r="B246" s="384"/>
      <c r="C246" s="389"/>
      <c r="D246" s="389"/>
      <c r="E246" s="389"/>
      <c r="F246" s="389"/>
      <c r="G246" s="430"/>
      <c r="H246" s="430"/>
      <c r="I246" s="389"/>
      <c r="J246" s="389"/>
      <c r="K246" s="389"/>
      <c r="L246" s="389"/>
      <c r="M246" s="389"/>
      <c r="N246" s="389"/>
      <c r="O246" s="389"/>
      <c r="P246" s="389"/>
      <c r="Q246" s="389"/>
      <c r="R246" s="389"/>
      <c r="S246" s="389"/>
      <c r="T246" s="389"/>
      <c r="U246" s="389"/>
      <c r="V246" s="389"/>
      <c r="W246" s="389"/>
      <c r="X246" s="389"/>
      <c r="Y246" s="389"/>
    </row>
    <row r="247" spans="1:25" ht="14.25" customHeight="1" x14ac:dyDescent="0.2">
      <c r="A247" s="384"/>
      <c r="B247" s="384"/>
      <c r="C247" s="389"/>
      <c r="D247" s="389"/>
      <c r="E247" s="389"/>
      <c r="F247" s="389"/>
      <c r="G247" s="430"/>
      <c r="H247" s="430"/>
      <c r="I247" s="389"/>
      <c r="J247" s="389"/>
      <c r="K247" s="389"/>
      <c r="L247" s="389"/>
      <c r="M247" s="389"/>
      <c r="N247" s="389"/>
      <c r="O247" s="389"/>
      <c r="P247" s="389"/>
      <c r="Q247" s="389"/>
      <c r="R247" s="389"/>
      <c r="S247" s="389"/>
      <c r="T247" s="389"/>
      <c r="U247" s="389"/>
      <c r="V247" s="389"/>
      <c r="W247" s="389"/>
      <c r="X247" s="389"/>
      <c r="Y247" s="389"/>
    </row>
    <row r="248" spans="1:25" ht="14.25" customHeight="1" x14ac:dyDescent="0.2">
      <c r="A248" s="384"/>
      <c r="B248" s="384"/>
      <c r="C248" s="389"/>
      <c r="D248" s="389"/>
      <c r="E248" s="389"/>
      <c r="F248" s="389"/>
      <c r="G248" s="430"/>
      <c r="H248" s="430"/>
      <c r="I248" s="389"/>
      <c r="J248" s="389"/>
      <c r="K248" s="389"/>
      <c r="L248" s="389"/>
      <c r="M248" s="389"/>
      <c r="N248" s="389"/>
      <c r="O248" s="389"/>
      <c r="P248" s="389"/>
      <c r="Q248" s="389"/>
      <c r="R248" s="389"/>
      <c r="S248" s="389"/>
      <c r="T248" s="389"/>
      <c r="U248" s="389"/>
      <c r="V248" s="389"/>
      <c r="W248" s="389"/>
      <c r="X248" s="389"/>
      <c r="Y248" s="389"/>
    </row>
    <row r="249" spans="1:25" ht="14.25" customHeight="1" x14ac:dyDescent="0.2">
      <c r="A249" s="384"/>
      <c r="B249" s="384"/>
      <c r="C249" s="389"/>
      <c r="D249" s="389"/>
      <c r="E249" s="389"/>
      <c r="F249" s="389"/>
      <c r="G249" s="430"/>
      <c r="H249" s="430"/>
      <c r="I249" s="389"/>
      <c r="J249" s="389"/>
      <c r="K249" s="389"/>
      <c r="L249" s="389"/>
      <c r="M249" s="389"/>
      <c r="N249" s="389"/>
      <c r="O249" s="389"/>
      <c r="P249" s="389"/>
      <c r="Q249" s="389"/>
      <c r="R249" s="389"/>
      <c r="S249" s="389"/>
      <c r="T249" s="389"/>
      <c r="U249" s="389"/>
      <c r="V249" s="389"/>
      <c r="W249" s="389"/>
      <c r="X249" s="389"/>
      <c r="Y249" s="389"/>
    </row>
    <row r="250" spans="1:25" ht="14.25" customHeight="1" x14ac:dyDescent="0.2">
      <c r="A250" s="384"/>
      <c r="B250" s="384"/>
      <c r="C250" s="389"/>
      <c r="D250" s="389"/>
      <c r="E250" s="389"/>
      <c r="F250" s="389"/>
      <c r="G250" s="430"/>
      <c r="H250" s="430"/>
      <c r="I250" s="389"/>
      <c r="J250" s="389"/>
      <c r="K250" s="389"/>
      <c r="L250" s="389"/>
      <c r="M250" s="389"/>
      <c r="N250" s="389"/>
      <c r="O250" s="389"/>
      <c r="P250" s="389"/>
      <c r="Q250" s="389"/>
      <c r="R250" s="389"/>
      <c r="S250" s="389"/>
      <c r="T250" s="389"/>
      <c r="U250" s="389"/>
      <c r="V250" s="389"/>
      <c r="W250" s="389"/>
      <c r="X250" s="389"/>
      <c r="Y250" s="389"/>
    </row>
    <row r="251" spans="1:25" ht="14.25" customHeight="1" x14ac:dyDescent="0.2">
      <c r="A251" s="384"/>
      <c r="B251" s="384"/>
      <c r="C251" s="389"/>
      <c r="D251" s="389"/>
      <c r="E251" s="389"/>
      <c r="F251" s="389"/>
      <c r="G251" s="430"/>
      <c r="H251" s="430"/>
      <c r="I251" s="389"/>
      <c r="J251" s="389"/>
      <c r="K251" s="389"/>
      <c r="L251" s="389"/>
      <c r="M251" s="389"/>
      <c r="N251" s="389"/>
      <c r="O251" s="389"/>
      <c r="P251" s="389"/>
      <c r="Q251" s="389"/>
      <c r="R251" s="389"/>
      <c r="S251" s="389"/>
      <c r="T251" s="389"/>
      <c r="U251" s="389"/>
      <c r="V251" s="389"/>
      <c r="W251" s="389"/>
      <c r="X251" s="389"/>
      <c r="Y251" s="389"/>
    </row>
    <row r="252" spans="1:25" ht="14.25" customHeight="1" x14ac:dyDescent="0.2">
      <c r="A252" s="384"/>
      <c r="B252" s="384"/>
      <c r="C252" s="389"/>
      <c r="D252" s="389"/>
      <c r="E252" s="389"/>
      <c r="F252" s="389"/>
      <c r="G252" s="430"/>
      <c r="H252" s="430"/>
      <c r="I252" s="389"/>
      <c r="J252" s="389"/>
      <c r="K252" s="389"/>
      <c r="L252" s="389"/>
      <c r="M252" s="389"/>
      <c r="N252" s="389"/>
      <c r="O252" s="389"/>
      <c r="P252" s="389"/>
      <c r="Q252" s="389"/>
      <c r="R252" s="389"/>
      <c r="S252" s="389"/>
      <c r="T252" s="389"/>
      <c r="U252" s="389"/>
      <c r="V252" s="389"/>
      <c r="W252" s="389"/>
      <c r="X252" s="389"/>
      <c r="Y252" s="389"/>
    </row>
    <row r="253" spans="1:25" ht="14.25" customHeight="1" x14ac:dyDescent="0.2">
      <c r="A253" s="384"/>
      <c r="B253" s="384"/>
      <c r="C253" s="389"/>
      <c r="D253" s="389"/>
      <c r="E253" s="389"/>
      <c r="F253" s="389"/>
      <c r="G253" s="430"/>
      <c r="H253" s="430"/>
      <c r="I253" s="389"/>
      <c r="J253" s="389"/>
      <c r="K253" s="389"/>
      <c r="L253" s="389"/>
      <c r="M253" s="389"/>
      <c r="N253" s="389"/>
      <c r="O253" s="389"/>
      <c r="P253" s="389"/>
      <c r="Q253" s="389"/>
      <c r="R253" s="389"/>
      <c r="S253" s="389"/>
      <c r="T253" s="389"/>
      <c r="U253" s="389"/>
      <c r="V253" s="389"/>
      <c r="W253" s="389"/>
      <c r="X253" s="389"/>
      <c r="Y253" s="389"/>
    </row>
    <row r="254" spans="1:25" ht="14.25" customHeight="1" x14ac:dyDescent="0.2">
      <c r="A254" s="384"/>
      <c r="B254" s="384"/>
      <c r="C254" s="389"/>
      <c r="D254" s="389"/>
      <c r="E254" s="389"/>
      <c r="F254" s="389"/>
      <c r="G254" s="430"/>
      <c r="H254" s="430"/>
      <c r="I254" s="389"/>
      <c r="J254" s="389"/>
      <c r="K254" s="389"/>
      <c r="L254" s="389"/>
      <c r="M254" s="389"/>
      <c r="N254" s="389"/>
      <c r="O254" s="389"/>
      <c r="P254" s="389"/>
      <c r="Q254" s="389"/>
      <c r="R254" s="389"/>
      <c r="S254" s="389"/>
      <c r="T254" s="389"/>
      <c r="U254" s="389"/>
      <c r="V254" s="389"/>
      <c r="W254" s="389"/>
      <c r="X254" s="389"/>
      <c r="Y254" s="389"/>
    </row>
    <row r="255" spans="1:25" ht="14.25" customHeight="1" x14ac:dyDescent="0.2">
      <c r="A255" s="384"/>
      <c r="B255" s="384"/>
      <c r="C255" s="389"/>
      <c r="D255" s="389"/>
      <c r="E255" s="389"/>
      <c r="F255" s="389"/>
      <c r="G255" s="430"/>
      <c r="H255" s="430"/>
      <c r="I255" s="389"/>
      <c r="J255" s="389"/>
      <c r="K255" s="389"/>
      <c r="L255" s="389"/>
      <c r="M255" s="389"/>
      <c r="N255" s="389"/>
      <c r="O255" s="389"/>
      <c r="P255" s="389"/>
      <c r="Q255" s="389"/>
      <c r="R255" s="389"/>
      <c r="S255" s="389"/>
      <c r="T255" s="389"/>
      <c r="U255" s="389"/>
      <c r="V255" s="389"/>
      <c r="W255" s="389"/>
      <c r="X255" s="389"/>
      <c r="Y255" s="389"/>
    </row>
    <row r="256" spans="1:25" ht="14.25" customHeight="1" x14ac:dyDescent="0.2">
      <c r="A256" s="384"/>
      <c r="B256" s="384"/>
      <c r="C256" s="389"/>
      <c r="D256" s="389"/>
      <c r="E256" s="389"/>
      <c r="F256" s="389"/>
      <c r="G256" s="430"/>
      <c r="H256" s="430"/>
      <c r="I256" s="389"/>
      <c r="J256" s="389"/>
      <c r="K256" s="389"/>
      <c r="L256" s="389"/>
      <c r="M256" s="389"/>
      <c r="N256" s="389"/>
      <c r="O256" s="389"/>
      <c r="P256" s="389"/>
      <c r="Q256" s="389"/>
      <c r="R256" s="389"/>
      <c r="S256" s="389"/>
      <c r="T256" s="389"/>
      <c r="U256" s="389"/>
      <c r="V256" s="389"/>
      <c r="W256" s="389"/>
      <c r="X256" s="389"/>
      <c r="Y256" s="389"/>
    </row>
    <row r="257" spans="1:25" ht="14.25" customHeight="1" x14ac:dyDescent="0.2">
      <c r="A257" s="384"/>
      <c r="B257" s="384"/>
      <c r="C257" s="389"/>
      <c r="D257" s="389"/>
      <c r="E257" s="389"/>
      <c r="F257" s="389"/>
      <c r="G257" s="430"/>
      <c r="H257" s="430"/>
      <c r="I257" s="389"/>
      <c r="J257" s="389"/>
      <c r="K257" s="389"/>
      <c r="L257" s="389"/>
      <c r="M257" s="389"/>
      <c r="N257" s="389"/>
      <c r="O257" s="389"/>
      <c r="P257" s="389"/>
      <c r="Q257" s="389"/>
      <c r="R257" s="389"/>
      <c r="S257" s="389"/>
      <c r="T257" s="389"/>
      <c r="U257" s="389"/>
      <c r="V257" s="389"/>
      <c r="W257" s="389"/>
      <c r="X257" s="389"/>
      <c r="Y257" s="389"/>
    </row>
    <row r="258" spans="1:25" ht="14.25" customHeight="1" x14ac:dyDescent="0.2">
      <c r="A258" s="384"/>
      <c r="B258" s="384"/>
      <c r="C258" s="389"/>
      <c r="D258" s="389"/>
      <c r="E258" s="389"/>
      <c r="F258" s="389"/>
      <c r="G258" s="430"/>
      <c r="H258" s="430"/>
      <c r="I258" s="389"/>
      <c r="J258" s="389"/>
      <c r="K258" s="389"/>
      <c r="L258" s="389"/>
      <c r="M258" s="389"/>
      <c r="N258" s="389"/>
      <c r="O258" s="389"/>
      <c r="P258" s="389"/>
      <c r="Q258" s="389"/>
      <c r="R258" s="389"/>
      <c r="S258" s="389"/>
      <c r="T258" s="389"/>
      <c r="U258" s="389"/>
      <c r="V258" s="389"/>
      <c r="W258" s="389"/>
      <c r="X258" s="389"/>
      <c r="Y258" s="389"/>
    </row>
    <row r="259" spans="1:25" ht="14.25" customHeight="1" x14ac:dyDescent="0.2">
      <c r="A259" s="384"/>
      <c r="B259" s="384"/>
      <c r="C259" s="389"/>
      <c r="D259" s="389"/>
      <c r="E259" s="389"/>
      <c r="F259" s="389"/>
      <c r="G259" s="430"/>
      <c r="H259" s="430"/>
      <c r="I259" s="389"/>
      <c r="J259" s="389"/>
      <c r="K259" s="389"/>
      <c r="L259" s="389"/>
      <c r="M259" s="389"/>
      <c r="N259" s="389"/>
      <c r="O259" s="389"/>
      <c r="P259" s="389"/>
      <c r="Q259" s="389"/>
      <c r="R259" s="389"/>
      <c r="S259" s="389"/>
      <c r="T259" s="389"/>
      <c r="U259" s="389"/>
      <c r="V259" s="389"/>
      <c r="W259" s="389"/>
      <c r="X259" s="389"/>
      <c r="Y259" s="389"/>
    </row>
    <row r="260" spans="1:25" ht="14.25" customHeight="1" x14ac:dyDescent="0.2">
      <c r="A260" s="384"/>
      <c r="B260" s="384"/>
      <c r="C260" s="389"/>
      <c r="D260" s="389"/>
      <c r="E260" s="389"/>
      <c r="F260" s="389"/>
      <c r="G260" s="430"/>
      <c r="H260" s="430"/>
      <c r="I260" s="389"/>
      <c r="J260" s="389"/>
      <c r="K260" s="389"/>
      <c r="L260" s="389"/>
      <c r="M260" s="389"/>
      <c r="N260" s="389"/>
      <c r="O260" s="389"/>
      <c r="P260" s="389"/>
      <c r="Q260" s="389"/>
      <c r="R260" s="389"/>
      <c r="S260" s="389"/>
      <c r="T260" s="389"/>
      <c r="U260" s="389"/>
      <c r="V260" s="389"/>
      <c r="W260" s="389"/>
      <c r="X260" s="389"/>
      <c r="Y260" s="389"/>
    </row>
    <row r="261" spans="1:25" ht="14.25" customHeight="1" x14ac:dyDescent="0.2">
      <c r="A261" s="384"/>
      <c r="B261" s="384"/>
      <c r="C261" s="389"/>
      <c r="D261" s="389"/>
      <c r="E261" s="389"/>
      <c r="F261" s="389"/>
      <c r="G261" s="430"/>
      <c r="H261" s="430"/>
      <c r="I261" s="389"/>
      <c r="J261" s="389"/>
      <c r="K261" s="389"/>
      <c r="L261" s="389"/>
      <c r="M261" s="389"/>
      <c r="N261" s="389"/>
      <c r="O261" s="389"/>
      <c r="P261" s="389"/>
      <c r="Q261" s="389"/>
      <c r="R261" s="389"/>
      <c r="S261" s="389"/>
      <c r="T261" s="389"/>
      <c r="U261" s="389"/>
      <c r="V261" s="389"/>
      <c r="W261" s="389"/>
      <c r="X261" s="389"/>
      <c r="Y261" s="389"/>
    </row>
    <row r="262" spans="1:25" ht="14.25" customHeight="1" x14ac:dyDescent="0.2">
      <c r="A262" s="384"/>
      <c r="B262" s="384"/>
      <c r="C262" s="389"/>
      <c r="D262" s="389"/>
      <c r="E262" s="389"/>
      <c r="F262" s="389"/>
      <c r="G262" s="430"/>
      <c r="H262" s="430"/>
      <c r="I262" s="389"/>
      <c r="J262" s="389"/>
      <c r="K262" s="389"/>
      <c r="L262" s="389"/>
      <c r="M262" s="389"/>
      <c r="N262" s="389"/>
      <c r="O262" s="389"/>
      <c r="P262" s="389"/>
      <c r="Q262" s="389"/>
      <c r="R262" s="389"/>
      <c r="S262" s="389"/>
      <c r="T262" s="389"/>
      <c r="U262" s="389"/>
      <c r="V262" s="389"/>
      <c r="W262" s="389"/>
      <c r="X262" s="389"/>
      <c r="Y262" s="389"/>
    </row>
    <row r="263" spans="1:25" ht="14.25" customHeight="1" x14ac:dyDescent="0.2">
      <c r="A263" s="384"/>
      <c r="B263" s="384"/>
      <c r="C263" s="389"/>
      <c r="D263" s="389"/>
      <c r="E263" s="389"/>
      <c r="F263" s="389"/>
      <c r="G263" s="430"/>
      <c r="H263" s="430"/>
      <c r="I263" s="389"/>
      <c r="J263" s="389"/>
      <c r="K263" s="389"/>
      <c r="L263" s="389"/>
      <c r="M263" s="389"/>
      <c r="N263" s="389"/>
      <c r="O263" s="389"/>
      <c r="P263" s="389"/>
      <c r="Q263" s="389"/>
      <c r="R263" s="389"/>
      <c r="S263" s="389"/>
      <c r="T263" s="389"/>
      <c r="U263" s="389"/>
      <c r="V263" s="389"/>
      <c r="W263" s="389"/>
      <c r="X263" s="389"/>
      <c r="Y263" s="389"/>
    </row>
    <row r="264" spans="1:25" ht="14.25" customHeight="1" x14ac:dyDescent="0.2">
      <c r="A264" s="384"/>
      <c r="B264" s="384"/>
      <c r="C264" s="389"/>
      <c r="D264" s="389"/>
      <c r="E264" s="389"/>
      <c r="F264" s="389"/>
      <c r="G264" s="430"/>
      <c r="H264" s="430"/>
      <c r="I264" s="389"/>
      <c r="J264" s="389"/>
      <c r="K264" s="389"/>
      <c r="L264" s="389"/>
      <c r="M264" s="389"/>
      <c r="N264" s="389"/>
      <c r="O264" s="389"/>
      <c r="P264" s="389"/>
      <c r="Q264" s="389"/>
      <c r="R264" s="389"/>
      <c r="S264" s="389"/>
      <c r="T264" s="389"/>
      <c r="U264" s="389"/>
      <c r="V264" s="389"/>
      <c r="W264" s="389"/>
      <c r="X264" s="389"/>
      <c r="Y264" s="389"/>
    </row>
    <row r="265" spans="1:25" ht="14.25" customHeight="1" x14ac:dyDescent="0.2">
      <c r="A265" s="384"/>
      <c r="B265" s="384"/>
      <c r="C265" s="389"/>
      <c r="D265" s="389"/>
      <c r="E265" s="389"/>
      <c r="F265" s="389"/>
      <c r="G265" s="430"/>
      <c r="H265" s="430"/>
      <c r="I265" s="389"/>
      <c r="J265" s="389"/>
      <c r="K265" s="389"/>
      <c r="L265" s="389"/>
      <c r="M265" s="389"/>
      <c r="N265" s="389"/>
      <c r="O265" s="389"/>
      <c r="P265" s="389"/>
      <c r="Q265" s="389"/>
      <c r="R265" s="389"/>
      <c r="S265" s="389"/>
      <c r="T265" s="389"/>
      <c r="U265" s="389"/>
      <c r="V265" s="389"/>
      <c r="W265" s="389"/>
      <c r="X265" s="389"/>
      <c r="Y265" s="389"/>
    </row>
    <row r="266" spans="1:25" ht="14.25" customHeight="1" x14ac:dyDescent="0.2">
      <c r="A266" s="384"/>
      <c r="B266" s="384"/>
      <c r="C266" s="389"/>
      <c r="D266" s="389"/>
      <c r="E266" s="389"/>
      <c r="F266" s="389"/>
      <c r="G266" s="430"/>
      <c r="H266" s="430"/>
      <c r="I266" s="389"/>
      <c r="J266" s="389"/>
      <c r="K266" s="389"/>
      <c r="L266" s="389"/>
      <c r="M266" s="389"/>
      <c r="N266" s="389"/>
      <c r="O266" s="389"/>
      <c r="P266" s="389"/>
      <c r="Q266" s="389"/>
      <c r="R266" s="389"/>
      <c r="S266" s="389"/>
      <c r="T266" s="389"/>
      <c r="U266" s="389"/>
      <c r="V266" s="389"/>
      <c r="W266" s="389"/>
      <c r="X266" s="389"/>
      <c r="Y266" s="389"/>
    </row>
    <row r="267" spans="1:25" ht="14.25" customHeight="1" x14ac:dyDescent="0.2">
      <c r="A267" s="384"/>
      <c r="B267" s="384"/>
      <c r="C267" s="389"/>
      <c r="D267" s="389"/>
      <c r="E267" s="389"/>
      <c r="F267" s="389"/>
      <c r="G267" s="430"/>
      <c r="H267" s="430"/>
      <c r="I267" s="389"/>
      <c r="J267" s="389"/>
      <c r="K267" s="389"/>
      <c r="L267" s="389"/>
      <c r="M267" s="389"/>
      <c r="N267" s="389"/>
      <c r="O267" s="389"/>
      <c r="P267" s="389"/>
      <c r="Q267" s="389"/>
      <c r="R267" s="389"/>
      <c r="S267" s="389"/>
      <c r="T267" s="389"/>
      <c r="U267" s="389"/>
      <c r="V267" s="389"/>
      <c r="W267" s="389"/>
      <c r="X267" s="389"/>
      <c r="Y267" s="389"/>
    </row>
    <row r="268" spans="1:25" ht="14.25" customHeight="1" x14ac:dyDescent="0.2">
      <c r="A268" s="384"/>
      <c r="B268" s="384"/>
      <c r="C268" s="389"/>
      <c r="D268" s="389"/>
      <c r="E268" s="389"/>
      <c r="F268" s="389"/>
      <c r="G268" s="430"/>
      <c r="H268" s="430"/>
      <c r="I268" s="389"/>
      <c r="J268" s="389"/>
      <c r="K268" s="389"/>
      <c r="L268" s="389"/>
      <c r="M268" s="389"/>
      <c r="N268" s="389"/>
      <c r="O268" s="389"/>
      <c r="P268" s="389"/>
      <c r="Q268" s="389"/>
      <c r="R268" s="389"/>
      <c r="S268" s="389"/>
      <c r="T268" s="389"/>
      <c r="U268" s="389"/>
      <c r="V268" s="389"/>
      <c r="W268" s="389"/>
      <c r="X268" s="389"/>
      <c r="Y268" s="389"/>
    </row>
    <row r="269" spans="1:25" ht="14.25" customHeight="1" x14ac:dyDescent="0.2">
      <c r="A269" s="384"/>
      <c r="B269" s="384"/>
      <c r="C269" s="389"/>
      <c r="D269" s="389"/>
      <c r="E269" s="389"/>
      <c r="F269" s="389"/>
      <c r="G269" s="430"/>
      <c r="H269" s="430"/>
      <c r="I269" s="389"/>
      <c r="J269" s="389"/>
      <c r="K269" s="389"/>
      <c r="L269" s="389"/>
      <c r="M269" s="389"/>
      <c r="N269" s="389"/>
      <c r="O269" s="389"/>
      <c r="P269" s="389"/>
      <c r="Q269" s="389"/>
      <c r="R269" s="389"/>
      <c r="S269" s="389"/>
      <c r="T269" s="389"/>
      <c r="U269" s="389"/>
      <c r="V269" s="389"/>
      <c r="W269" s="389"/>
      <c r="X269" s="389"/>
      <c r="Y269" s="389"/>
    </row>
    <row r="270" spans="1:25" ht="14.25" customHeight="1" x14ac:dyDescent="0.2">
      <c r="A270" s="384"/>
      <c r="B270" s="384"/>
      <c r="C270" s="389"/>
      <c r="D270" s="389"/>
      <c r="E270" s="389"/>
      <c r="F270" s="389"/>
      <c r="G270" s="430"/>
      <c r="H270" s="430"/>
      <c r="I270" s="389"/>
      <c r="J270" s="389"/>
      <c r="K270" s="389"/>
      <c r="L270" s="389"/>
      <c r="M270" s="389"/>
      <c r="N270" s="389"/>
      <c r="O270" s="389"/>
      <c r="P270" s="389"/>
      <c r="Q270" s="389"/>
      <c r="R270" s="389"/>
      <c r="S270" s="389"/>
      <c r="T270" s="389"/>
      <c r="U270" s="389"/>
      <c r="V270" s="389"/>
      <c r="W270" s="389"/>
      <c r="X270" s="389"/>
      <c r="Y270" s="389"/>
    </row>
    <row r="271" spans="1:25" ht="14.25" customHeight="1" x14ac:dyDescent="0.2">
      <c r="A271" s="384"/>
      <c r="B271" s="384"/>
      <c r="C271" s="389"/>
      <c r="D271" s="389"/>
      <c r="E271" s="389"/>
      <c r="F271" s="389"/>
      <c r="G271" s="430"/>
      <c r="H271" s="430"/>
      <c r="I271" s="389"/>
      <c r="J271" s="389"/>
      <c r="K271" s="389"/>
      <c r="L271" s="389"/>
      <c r="M271" s="389"/>
      <c r="N271" s="389"/>
      <c r="O271" s="389"/>
      <c r="P271" s="389"/>
      <c r="Q271" s="389"/>
      <c r="R271" s="389"/>
      <c r="S271" s="389"/>
      <c r="T271" s="389"/>
      <c r="U271" s="389"/>
      <c r="V271" s="389"/>
      <c r="W271" s="389"/>
      <c r="X271" s="389"/>
      <c r="Y271" s="389"/>
    </row>
    <row r="272" spans="1:25" ht="14.25" customHeight="1" x14ac:dyDescent="0.2">
      <c r="A272" s="384"/>
      <c r="B272" s="384"/>
      <c r="C272" s="389"/>
      <c r="D272" s="389"/>
      <c r="E272" s="389"/>
      <c r="F272" s="389"/>
      <c r="G272" s="430"/>
      <c r="H272" s="430"/>
      <c r="I272" s="389"/>
      <c r="J272" s="389"/>
      <c r="K272" s="389"/>
      <c r="L272" s="389"/>
      <c r="M272" s="389"/>
      <c r="N272" s="389"/>
      <c r="O272" s="389"/>
      <c r="P272" s="389"/>
      <c r="Q272" s="389"/>
      <c r="R272" s="389"/>
      <c r="S272" s="389"/>
      <c r="T272" s="389"/>
      <c r="U272" s="389"/>
      <c r="V272" s="389"/>
      <c r="W272" s="389"/>
      <c r="X272" s="389"/>
      <c r="Y272" s="389"/>
    </row>
    <row r="273" spans="1:25" ht="14.25" customHeight="1" x14ac:dyDescent="0.2">
      <c r="A273" s="384"/>
      <c r="B273" s="384"/>
      <c r="C273" s="389"/>
      <c r="D273" s="389"/>
      <c r="E273" s="389"/>
      <c r="F273" s="389"/>
      <c r="G273" s="430"/>
      <c r="H273" s="430"/>
      <c r="I273" s="389"/>
      <c r="J273" s="389"/>
      <c r="K273" s="389"/>
      <c r="L273" s="389"/>
      <c r="M273" s="389"/>
      <c r="N273" s="389"/>
      <c r="O273" s="389"/>
      <c r="P273" s="389"/>
      <c r="Q273" s="389"/>
      <c r="R273" s="389"/>
      <c r="S273" s="389"/>
      <c r="T273" s="389"/>
      <c r="U273" s="389"/>
      <c r="V273" s="389"/>
      <c r="W273" s="389"/>
      <c r="X273" s="389"/>
      <c r="Y273" s="389"/>
    </row>
    <row r="274" spans="1:25" ht="14.25" customHeight="1" x14ac:dyDescent="0.2">
      <c r="A274" s="384"/>
      <c r="B274" s="384"/>
      <c r="C274" s="389"/>
      <c r="D274" s="389"/>
      <c r="E274" s="389"/>
      <c r="F274" s="389"/>
      <c r="G274" s="430"/>
      <c r="H274" s="430"/>
      <c r="I274" s="389"/>
      <c r="J274" s="389"/>
      <c r="K274" s="389"/>
      <c r="L274" s="389"/>
      <c r="M274" s="389"/>
      <c r="N274" s="389"/>
      <c r="O274" s="389"/>
      <c r="P274" s="389"/>
      <c r="Q274" s="389"/>
      <c r="R274" s="389"/>
      <c r="S274" s="389"/>
      <c r="T274" s="389"/>
      <c r="U274" s="389"/>
      <c r="V274" s="389"/>
      <c r="W274" s="389"/>
      <c r="X274" s="389"/>
      <c r="Y274" s="389"/>
    </row>
    <row r="275" spans="1:25" ht="14.25" customHeight="1" x14ac:dyDescent="0.2">
      <c r="A275" s="384"/>
      <c r="B275" s="384"/>
      <c r="C275" s="389"/>
      <c r="D275" s="389"/>
      <c r="E275" s="389"/>
      <c r="F275" s="389"/>
      <c r="G275" s="430"/>
      <c r="H275" s="430"/>
      <c r="I275" s="389"/>
      <c r="J275" s="389"/>
      <c r="K275" s="389"/>
      <c r="L275" s="389"/>
      <c r="M275" s="389"/>
      <c r="N275" s="389"/>
      <c r="O275" s="389"/>
      <c r="P275" s="389"/>
      <c r="Q275" s="389"/>
      <c r="R275" s="389"/>
      <c r="S275" s="389"/>
      <c r="T275" s="389"/>
      <c r="U275" s="389"/>
      <c r="V275" s="389"/>
      <c r="W275" s="389"/>
      <c r="X275" s="389"/>
      <c r="Y275" s="389"/>
    </row>
    <row r="276" spans="1:25" ht="14.25" customHeight="1" x14ac:dyDescent="0.2">
      <c r="A276" s="384"/>
      <c r="B276" s="384"/>
      <c r="C276" s="389"/>
      <c r="D276" s="389"/>
      <c r="E276" s="389"/>
      <c r="F276" s="389"/>
      <c r="G276" s="430"/>
      <c r="H276" s="430"/>
      <c r="I276" s="389"/>
      <c r="J276" s="389"/>
      <c r="K276" s="389"/>
      <c r="L276" s="389"/>
      <c r="M276" s="389"/>
      <c r="N276" s="389"/>
      <c r="O276" s="389"/>
      <c r="P276" s="389"/>
      <c r="Q276" s="389"/>
      <c r="R276" s="389"/>
      <c r="S276" s="389"/>
      <c r="T276" s="389"/>
      <c r="U276" s="389"/>
      <c r="V276" s="389"/>
      <c r="W276" s="389"/>
      <c r="X276" s="389"/>
      <c r="Y276" s="389"/>
    </row>
    <row r="277" spans="1:25" ht="14.25" customHeight="1" x14ac:dyDescent="0.2">
      <c r="A277" s="384"/>
      <c r="B277" s="384"/>
      <c r="C277" s="389"/>
      <c r="D277" s="389"/>
      <c r="E277" s="389"/>
      <c r="F277" s="389"/>
      <c r="G277" s="430"/>
      <c r="H277" s="430"/>
      <c r="I277" s="389"/>
      <c r="J277" s="389"/>
      <c r="K277" s="389"/>
      <c r="L277" s="389"/>
      <c r="M277" s="389"/>
      <c r="N277" s="389"/>
      <c r="O277" s="389"/>
      <c r="P277" s="389"/>
      <c r="Q277" s="389"/>
      <c r="R277" s="389"/>
      <c r="S277" s="389"/>
      <c r="T277" s="389"/>
      <c r="U277" s="389"/>
      <c r="V277" s="389"/>
      <c r="W277" s="389"/>
      <c r="X277" s="389"/>
      <c r="Y277" s="389"/>
    </row>
    <row r="278" spans="1:25" ht="14.25" customHeight="1" x14ac:dyDescent="0.2">
      <c r="A278" s="384"/>
      <c r="B278" s="384"/>
      <c r="C278" s="389"/>
      <c r="D278" s="389"/>
      <c r="E278" s="389"/>
      <c r="F278" s="389"/>
      <c r="G278" s="430"/>
      <c r="H278" s="430"/>
      <c r="I278" s="389"/>
      <c r="J278" s="389"/>
      <c r="K278" s="389"/>
      <c r="L278" s="389"/>
      <c r="M278" s="389"/>
      <c r="N278" s="389"/>
      <c r="O278" s="389"/>
      <c r="P278" s="389"/>
      <c r="Q278" s="389"/>
      <c r="R278" s="389"/>
      <c r="S278" s="389"/>
      <c r="T278" s="389"/>
      <c r="U278" s="389"/>
      <c r="V278" s="389"/>
      <c r="W278" s="389"/>
      <c r="X278" s="389"/>
      <c r="Y278" s="389"/>
    </row>
    <row r="279" spans="1:25" ht="14.25" customHeight="1" x14ac:dyDescent="0.2">
      <c r="A279" s="384"/>
      <c r="B279" s="384"/>
      <c r="C279" s="389"/>
      <c r="D279" s="389"/>
      <c r="E279" s="389"/>
      <c r="F279" s="389"/>
      <c r="G279" s="430"/>
      <c r="H279" s="430"/>
      <c r="I279" s="389"/>
      <c r="J279" s="389"/>
      <c r="K279" s="389"/>
      <c r="L279" s="389"/>
      <c r="M279" s="389"/>
      <c r="N279" s="389"/>
      <c r="O279" s="389"/>
      <c r="P279" s="389"/>
      <c r="Q279" s="389"/>
      <c r="R279" s="389"/>
      <c r="S279" s="389"/>
      <c r="T279" s="389"/>
      <c r="U279" s="389"/>
      <c r="V279" s="389"/>
      <c r="W279" s="389"/>
      <c r="X279" s="389"/>
      <c r="Y279" s="389"/>
    </row>
    <row r="280" spans="1:25" ht="14.25" customHeight="1" x14ac:dyDescent="0.2">
      <c r="A280" s="384"/>
      <c r="B280" s="384"/>
      <c r="C280" s="389"/>
      <c r="D280" s="389"/>
      <c r="E280" s="389"/>
      <c r="F280" s="389"/>
      <c r="G280" s="430"/>
      <c r="H280" s="430"/>
      <c r="I280" s="389"/>
      <c r="J280" s="389"/>
      <c r="K280" s="389"/>
      <c r="L280" s="389"/>
      <c r="M280" s="389"/>
      <c r="N280" s="389"/>
      <c r="O280" s="389"/>
      <c r="P280" s="389"/>
      <c r="Q280" s="389"/>
      <c r="R280" s="389"/>
      <c r="S280" s="389"/>
      <c r="T280" s="389"/>
      <c r="U280" s="389"/>
      <c r="V280" s="389"/>
      <c r="W280" s="389"/>
      <c r="X280" s="389"/>
      <c r="Y280" s="389"/>
    </row>
    <row r="281" spans="1:25" ht="14.25" customHeight="1" x14ac:dyDescent="0.2">
      <c r="A281" s="384"/>
      <c r="B281" s="384"/>
      <c r="C281" s="389"/>
      <c r="D281" s="389"/>
      <c r="E281" s="389"/>
      <c r="F281" s="389"/>
      <c r="G281" s="430"/>
      <c r="H281" s="430"/>
      <c r="I281" s="389"/>
      <c r="J281" s="389"/>
      <c r="K281" s="389"/>
      <c r="L281" s="389"/>
      <c r="M281" s="389"/>
      <c r="N281" s="389"/>
      <c r="O281" s="389"/>
      <c r="P281" s="389"/>
      <c r="Q281" s="389"/>
      <c r="R281" s="389"/>
      <c r="S281" s="389"/>
      <c r="T281" s="389"/>
      <c r="U281" s="389"/>
      <c r="V281" s="389"/>
      <c r="W281" s="389"/>
      <c r="X281" s="389"/>
      <c r="Y281" s="389"/>
    </row>
    <row r="282" spans="1:25" ht="14.25" customHeight="1" x14ac:dyDescent="0.2">
      <c r="A282" s="384"/>
      <c r="B282" s="384"/>
      <c r="C282" s="389"/>
      <c r="D282" s="389"/>
      <c r="E282" s="389"/>
      <c r="F282" s="389"/>
      <c r="G282" s="430"/>
      <c r="H282" s="430"/>
      <c r="I282" s="389"/>
      <c r="J282" s="389"/>
      <c r="K282" s="389"/>
      <c r="L282" s="389"/>
      <c r="M282" s="389"/>
      <c r="N282" s="389"/>
      <c r="O282" s="389"/>
      <c r="P282" s="389"/>
      <c r="Q282" s="389"/>
      <c r="R282" s="389"/>
      <c r="S282" s="389"/>
      <c r="T282" s="389"/>
      <c r="U282" s="389"/>
      <c r="V282" s="389"/>
      <c r="W282" s="389"/>
      <c r="X282" s="389"/>
      <c r="Y282" s="389"/>
    </row>
    <row r="283" spans="1:25" ht="14.25" customHeight="1" x14ac:dyDescent="0.2">
      <c r="A283" s="384"/>
      <c r="B283" s="384"/>
      <c r="C283" s="389"/>
      <c r="D283" s="389"/>
      <c r="E283" s="389"/>
      <c r="F283" s="389"/>
      <c r="G283" s="430"/>
      <c r="H283" s="430"/>
      <c r="I283" s="389"/>
      <c r="J283" s="389"/>
      <c r="K283" s="389"/>
      <c r="L283" s="389"/>
      <c r="M283" s="389"/>
      <c r="N283" s="389"/>
      <c r="O283" s="389"/>
      <c r="P283" s="389"/>
      <c r="Q283" s="389"/>
      <c r="R283" s="389"/>
      <c r="S283" s="389"/>
      <c r="T283" s="389"/>
      <c r="U283" s="389"/>
      <c r="V283" s="389"/>
      <c r="W283" s="389"/>
      <c r="X283" s="389"/>
      <c r="Y283" s="389"/>
    </row>
    <row r="284" spans="1:25" ht="14.25" customHeight="1" x14ac:dyDescent="0.2">
      <c r="A284" s="384"/>
      <c r="B284" s="384"/>
      <c r="C284" s="389"/>
      <c r="D284" s="389"/>
      <c r="E284" s="389"/>
      <c r="F284" s="389"/>
      <c r="G284" s="430"/>
      <c r="H284" s="430"/>
      <c r="I284" s="389"/>
      <c r="J284" s="389"/>
      <c r="K284" s="389"/>
      <c r="L284" s="389"/>
      <c r="M284" s="389"/>
      <c r="N284" s="389"/>
      <c r="O284" s="389"/>
      <c r="P284" s="389"/>
      <c r="Q284" s="389"/>
      <c r="R284" s="389"/>
      <c r="S284" s="389"/>
      <c r="T284" s="389"/>
      <c r="U284" s="389"/>
      <c r="V284" s="389"/>
      <c r="W284" s="389"/>
      <c r="X284" s="389"/>
      <c r="Y284" s="389"/>
    </row>
    <row r="285" spans="1:25" ht="14.25" customHeight="1" x14ac:dyDescent="0.2">
      <c r="A285" s="384"/>
      <c r="B285" s="384"/>
      <c r="C285" s="389"/>
      <c r="D285" s="389"/>
      <c r="E285" s="389"/>
      <c r="F285" s="389"/>
      <c r="G285" s="430"/>
      <c r="H285" s="430"/>
      <c r="I285" s="389"/>
      <c r="J285" s="389"/>
      <c r="K285" s="389"/>
      <c r="L285" s="389"/>
      <c r="M285" s="389"/>
      <c r="N285" s="389"/>
      <c r="O285" s="389"/>
      <c r="P285" s="389"/>
      <c r="Q285" s="389"/>
      <c r="R285" s="389"/>
      <c r="S285" s="389"/>
      <c r="T285" s="389"/>
      <c r="U285" s="389"/>
      <c r="V285" s="389"/>
      <c r="W285" s="389"/>
      <c r="X285" s="389"/>
      <c r="Y285" s="389"/>
    </row>
    <row r="286" spans="1:25" ht="14.25" customHeight="1" x14ac:dyDescent="0.2">
      <c r="A286" s="384"/>
      <c r="B286" s="384"/>
      <c r="C286" s="389"/>
      <c r="D286" s="389"/>
      <c r="E286" s="389"/>
      <c r="F286" s="389"/>
      <c r="G286" s="430"/>
      <c r="H286" s="430"/>
      <c r="I286" s="389"/>
      <c r="J286" s="389"/>
      <c r="K286" s="389"/>
      <c r="L286" s="389"/>
      <c r="M286" s="389"/>
      <c r="N286" s="389"/>
      <c r="O286" s="389"/>
      <c r="P286" s="389"/>
      <c r="Q286" s="389"/>
      <c r="R286" s="389"/>
      <c r="S286" s="389"/>
      <c r="T286" s="389"/>
      <c r="U286" s="389"/>
      <c r="V286" s="389"/>
      <c r="W286" s="389"/>
      <c r="X286" s="389"/>
      <c r="Y286" s="389"/>
    </row>
    <row r="287" spans="1:25" ht="14.25" customHeight="1" x14ac:dyDescent="0.2">
      <c r="A287" s="384"/>
      <c r="B287" s="384"/>
      <c r="C287" s="389"/>
      <c r="D287" s="389"/>
      <c r="E287" s="389"/>
      <c r="F287" s="389"/>
      <c r="G287" s="430"/>
      <c r="H287" s="430"/>
      <c r="I287" s="389"/>
      <c r="J287" s="389"/>
      <c r="K287" s="389"/>
      <c r="L287" s="389"/>
      <c r="M287" s="389"/>
      <c r="N287" s="389"/>
      <c r="O287" s="389"/>
      <c r="P287" s="389"/>
      <c r="Q287" s="389"/>
      <c r="R287" s="389"/>
      <c r="S287" s="389"/>
      <c r="T287" s="389"/>
      <c r="U287" s="389"/>
      <c r="V287" s="389"/>
      <c r="W287" s="389"/>
      <c r="X287" s="389"/>
      <c r="Y287" s="389"/>
    </row>
    <row r="288" spans="1:25" ht="14.25" customHeight="1" x14ac:dyDescent="0.2">
      <c r="A288" s="384"/>
      <c r="B288" s="384"/>
      <c r="C288" s="389"/>
      <c r="D288" s="389"/>
      <c r="E288" s="389"/>
      <c r="F288" s="389"/>
      <c r="G288" s="430"/>
      <c r="H288" s="430"/>
      <c r="I288" s="389"/>
      <c r="J288" s="389"/>
      <c r="K288" s="389"/>
      <c r="L288" s="389"/>
      <c r="M288" s="389"/>
      <c r="N288" s="389"/>
      <c r="O288" s="389"/>
      <c r="P288" s="389"/>
      <c r="Q288" s="389"/>
      <c r="R288" s="389"/>
      <c r="S288" s="389"/>
      <c r="T288" s="389"/>
      <c r="U288" s="389"/>
      <c r="V288" s="389"/>
      <c r="W288" s="389"/>
      <c r="X288" s="389"/>
      <c r="Y288" s="389"/>
    </row>
    <row r="289" spans="1:25" ht="14.25" customHeight="1" x14ac:dyDescent="0.2">
      <c r="A289" s="384"/>
      <c r="B289" s="384"/>
      <c r="C289" s="389"/>
      <c r="D289" s="389"/>
      <c r="E289" s="389"/>
      <c r="F289" s="389"/>
      <c r="G289" s="430"/>
      <c r="H289" s="430"/>
      <c r="I289" s="389"/>
      <c r="J289" s="389"/>
      <c r="K289" s="389"/>
      <c r="L289" s="389"/>
      <c r="M289" s="389"/>
      <c r="N289" s="389"/>
      <c r="O289" s="389"/>
      <c r="P289" s="389"/>
      <c r="Q289" s="389"/>
      <c r="R289" s="389"/>
      <c r="S289" s="389"/>
      <c r="T289" s="389"/>
      <c r="U289" s="389"/>
      <c r="V289" s="389"/>
      <c r="W289" s="389"/>
      <c r="X289" s="389"/>
      <c r="Y289" s="389"/>
    </row>
    <row r="290" spans="1:25" ht="14.25" customHeight="1" x14ac:dyDescent="0.2">
      <c r="A290" s="384"/>
      <c r="B290" s="384"/>
      <c r="C290" s="389"/>
      <c r="D290" s="389"/>
      <c r="E290" s="389"/>
      <c r="F290" s="389"/>
      <c r="G290" s="430"/>
      <c r="H290" s="430"/>
      <c r="I290" s="389"/>
      <c r="J290" s="389"/>
      <c r="K290" s="389"/>
      <c r="L290" s="389"/>
      <c r="M290" s="389"/>
      <c r="N290" s="389"/>
      <c r="O290" s="389"/>
      <c r="P290" s="389"/>
      <c r="Q290" s="389"/>
      <c r="R290" s="389"/>
      <c r="S290" s="389"/>
      <c r="T290" s="389"/>
      <c r="U290" s="389"/>
      <c r="V290" s="389"/>
      <c r="W290" s="389"/>
      <c r="X290" s="389"/>
      <c r="Y290" s="389"/>
    </row>
    <row r="291" spans="1:25" ht="14.25" customHeight="1" x14ac:dyDescent="0.2">
      <c r="A291" s="384"/>
      <c r="B291" s="384"/>
      <c r="C291" s="389"/>
      <c r="D291" s="389"/>
      <c r="E291" s="389"/>
      <c r="F291" s="389"/>
      <c r="G291" s="430"/>
      <c r="H291" s="430"/>
      <c r="I291" s="389"/>
      <c r="J291" s="389"/>
      <c r="K291" s="389"/>
      <c r="L291" s="389"/>
      <c r="M291" s="389"/>
      <c r="N291" s="389"/>
      <c r="O291" s="389"/>
      <c r="P291" s="389"/>
      <c r="Q291" s="389"/>
      <c r="R291" s="389"/>
      <c r="S291" s="389"/>
      <c r="T291" s="389"/>
      <c r="U291" s="389"/>
      <c r="V291" s="389"/>
      <c r="W291" s="389"/>
      <c r="X291" s="389"/>
      <c r="Y291" s="389"/>
    </row>
    <row r="292" spans="1:25" ht="14.25" customHeight="1" x14ac:dyDescent="0.2">
      <c r="A292" s="384"/>
      <c r="B292" s="384"/>
      <c r="C292" s="389"/>
      <c r="D292" s="389"/>
      <c r="E292" s="389"/>
      <c r="F292" s="389"/>
      <c r="G292" s="430"/>
      <c r="H292" s="430"/>
      <c r="I292" s="389"/>
      <c r="J292" s="389"/>
      <c r="K292" s="389"/>
      <c r="L292" s="389"/>
      <c r="M292" s="389"/>
      <c r="N292" s="389"/>
      <c r="O292" s="389"/>
      <c r="P292" s="389"/>
      <c r="Q292" s="389"/>
      <c r="R292" s="389"/>
      <c r="S292" s="389"/>
      <c r="T292" s="389"/>
      <c r="U292" s="389"/>
      <c r="V292" s="389"/>
      <c r="W292" s="389"/>
      <c r="X292" s="389"/>
      <c r="Y292" s="389"/>
    </row>
    <row r="293" spans="1:25" ht="14.25" customHeight="1" x14ac:dyDescent="0.2">
      <c r="A293" s="384"/>
      <c r="B293" s="384"/>
      <c r="C293" s="389"/>
      <c r="D293" s="389"/>
      <c r="E293" s="389"/>
      <c r="F293" s="389"/>
      <c r="G293" s="430"/>
      <c r="H293" s="430"/>
      <c r="I293" s="389"/>
      <c r="J293" s="389"/>
      <c r="K293" s="389"/>
      <c r="L293" s="389"/>
      <c r="M293" s="389"/>
      <c r="N293" s="389"/>
      <c r="O293" s="389"/>
      <c r="P293" s="389"/>
      <c r="Q293" s="389"/>
      <c r="R293" s="389"/>
      <c r="S293" s="389"/>
      <c r="T293" s="389"/>
      <c r="U293" s="389"/>
      <c r="V293" s="389"/>
      <c r="W293" s="389"/>
      <c r="X293" s="389"/>
      <c r="Y293" s="389"/>
    </row>
    <row r="294" spans="1:25" ht="14.25" customHeight="1" x14ac:dyDescent="0.2">
      <c r="A294" s="384"/>
      <c r="B294" s="384"/>
      <c r="C294" s="389"/>
      <c r="D294" s="389"/>
      <c r="E294" s="389"/>
      <c r="F294" s="389"/>
      <c r="G294" s="430"/>
      <c r="H294" s="430"/>
      <c r="I294" s="389"/>
      <c r="J294" s="389"/>
      <c r="K294" s="389"/>
      <c r="L294" s="389"/>
      <c r="M294" s="389"/>
      <c r="N294" s="389"/>
      <c r="O294" s="389"/>
      <c r="P294" s="389"/>
      <c r="Q294" s="389"/>
      <c r="R294" s="389"/>
      <c r="S294" s="389"/>
      <c r="T294" s="389"/>
      <c r="U294" s="389"/>
      <c r="V294" s="389"/>
      <c r="W294" s="389"/>
      <c r="X294" s="389"/>
      <c r="Y294" s="389"/>
    </row>
    <row r="295" spans="1:25" ht="14.25" customHeight="1" x14ac:dyDescent="0.2">
      <c r="A295" s="384"/>
      <c r="B295" s="384"/>
      <c r="C295" s="389"/>
      <c r="D295" s="389"/>
      <c r="E295" s="389"/>
      <c r="F295" s="389"/>
      <c r="G295" s="430"/>
      <c r="H295" s="430"/>
      <c r="I295" s="389"/>
      <c r="J295" s="389"/>
      <c r="K295" s="389"/>
      <c r="L295" s="389"/>
      <c r="M295" s="389"/>
      <c r="N295" s="389"/>
      <c r="O295" s="389"/>
      <c r="P295" s="389"/>
      <c r="Q295" s="389"/>
      <c r="R295" s="389"/>
      <c r="S295" s="389"/>
      <c r="T295" s="389"/>
      <c r="U295" s="389"/>
      <c r="V295" s="389"/>
      <c r="W295" s="389"/>
      <c r="X295" s="389"/>
      <c r="Y295" s="389"/>
    </row>
    <row r="296" spans="1:25" ht="14.25" customHeight="1" x14ac:dyDescent="0.2">
      <c r="A296" s="384"/>
      <c r="B296" s="384"/>
      <c r="C296" s="389"/>
      <c r="D296" s="389"/>
      <c r="E296" s="389"/>
      <c r="F296" s="389"/>
      <c r="G296" s="430"/>
      <c r="H296" s="430"/>
      <c r="I296" s="389"/>
      <c r="J296" s="389"/>
      <c r="K296" s="389"/>
      <c r="L296" s="389"/>
      <c r="M296" s="389"/>
      <c r="N296" s="389"/>
      <c r="O296" s="389"/>
      <c r="P296" s="389"/>
      <c r="Q296" s="389"/>
      <c r="R296" s="389"/>
      <c r="S296" s="389"/>
      <c r="T296" s="389"/>
      <c r="U296" s="389"/>
      <c r="V296" s="389"/>
      <c r="W296" s="389"/>
      <c r="X296" s="389"/>
      <c r="Y296" s="389"/>
    </row>
    <row r="297" spans="1:25" ht="14.25" customHeight="1" x14ac:dyDescent="0.2">
      <c r="A297" s="384"/>
      <c r="B297" s="384"/>
      <c r="C297" s="389"/>
      <c r="D297" s="389"/>
      <c r="E297" s="389"/>
      <c r="F297" s="389"/>
      <c r="G297" s="430"/>
      <c r="H297" s="430"/>
      <c r="I297" s="389"/>
      <c r="J297" s="389"/>
      <c r="K297" s="389"/>
      <c r="L297" s="389"/>
      <c r="M297" s="389"/>
      <c r="N297" s="389"/>
      <c r="O297" s="389"/>
      <c r="P297" s="389"/>
      <c r="Q297" s="389"/>
      <c r="R297" s="389"/>
      <c r="S297" s="389"/>
      <c r="T297" s="389"/>
      <c r="U297" s="389"/>
      <c r="V297" s="389"/>
      <c r="W297" s="389"/>
      <c r="X297" s="389"/>
      <c r="Y297" s="389"/>
    </row>
    <row r="298" spans="1:25" ht="14.25" customHeight="1" x14ac:dyDescent="0.2">
      <c r="A298" s="384"/>
      <c r="B298" s="384"/>
      <c r="C298" s="389"/>
      <c r="D298" s="389"/>
      <c r="E298" s="389"/>
      <c r="F298" s="389"/>
      <c r="G298" s="430"/>
      <c r="H298" s="430"/>
      <c r="I298" s="389"/>
      <c r="J298" s="389"/>
      <c r="K298" s="389"/>
      <c r="L298" s="389"/>
      <c r="M298" s="389"/>
      <c r="N298" s="389"/>
      <c r="O298" s="389"/>
      <c r="P298" s="389"/>
      <c r="Q298" s="389"/>
      <c r="R298" s="389"/>
      <c r="S298" s="389"/>
      <c r="T298" s="389"/>
      <c r="U298" s="389"/>
      <c r="V298" s="389"/>
      <c r="W298" s="389"/>
      <c r="X298" s="389"/>
      <c r="Y298" s="389"/>
    </row>
    <row r="299" spans="1:25" ht="14.25" customHeight="1" x14ac:dyDescent="0.2">
      <c r="A299" s="384"/>
      <c r="B299" s="384"/>
      <c r="C299" s="389"/>
      <c r="D299" s="389"/>
      <c r="E299" s="389"/>
      <c r="F299" s="389"/>
      <c r="G299" s="430"/>
      <c r="H299" s="430"/>
      <c r="I299" s="389"/>
      <c r="J299" s="389"/>
      <c r="K299" s="389"/>
      <c r="L299" s="389"/>
      <c r="M299" s="389"/>
      <c r="N299" s="389"/>
      <c r="O299" s="389"/>
      <c r="P299" s="389"/>
      <c r="Q299" s="389"/>
      <c r="R299" s="389"/>
      <c r="S299" s="389"/>
      <c r="T299" s="389"/>
      <c r="U299" s="389"/>
      <c r="V299" s="389"/>
      <c r="W299" s="389"/>
      <c r="X299" s="389"/>
      <c r="Y299" s="389"/>
    </row>
    <row r="300" spans="1:25" ht="14.25" customHeight="1" x14ac:dyDescent="0.2">
      <c r="A300" s="384"/>
      <c r="B300" s="384"/>
      <c r="C300" s="389"/>
      <c r="D300" s="389"/>
      <c r="E300" s="389"/>
      <c r="F300" s="389"/>
      <c r="G300" s="430"/>
      <c r="H300" s="430"/>
      <c r="I300" s="389"/>
      <c r="J300" s="389"/>
      <c r="K300" s="389"/>
      <c r="L300" s="389"/>
      <c r="M300" s="389"/>
      <c r="N300" s="389"/>
      <c r="O300" s="389"/>
      <c r="P300" s="389"/>
      <c r="Q300" s="389"/>
      <c r="R300" s="389"/>
      <c r="S300" s="389"/>
      <c r="T300" s="389"/>
      <c r="U300" s="389"/>
      <c r="V300" s="389"/>
      <c r="W300" s="389"/>
      <c r="X300" s="389"/>
      <c r="Y300" s="389"/>
    </row>
    <row r="301" spans="1:25" ht="14.25" customHeight="1" x14ac:dyDescent="0.2">
      <c r="A301" s="384"/>
      <c r="B301" s="384"/>
      <c r="C301" s="389"/>
      <c r="D301" s="389"/>
      <c r="E301" s="389"/>
      <c r="F301" s="389"/>
      <c r="G301" s="430"/>
      <c r="H301" s="430"/>
      <c r="I301" s="389"/>
      <c r="J301" s="389"/>
      <c r="K301" s="389"/>
      <c r="L301" s="389"/>
      <c r="M301" s="389"/>
      <c r="N301" s="389"/>
      <c r="O301" s="389"/>
      <c r="P301" s="389"/>
      <c r="Q301" s="389"/>
      <c r="R301" s="389"/>
      <c r="S301" s="389"/>
      <c r="T301" s="389"/>
      <c r="U301" s="389"/>
      <c r="V301" s="389"/>
      <c r="W301" s="389"/>
      <c r="X301" s="389"/>
      <c r="Y301" s="389"/>
    </row>
    <row r="302" spans="1:25" ht="14.25" customHeight="1" x14ac:dyDescent="0.2">
      <c r="A302" s="384"/>
      <c r="B302" s="384"/>
      <c r="C302" s="389"/>
      <c r="D302" s="389"/>
      <c r="E302" s="389"/>
      <c r="F302" s="389"/>
      <c r="G302" s="430"/>
      <c r="H302" s="430"/>
      <c r="I302" s="389"/>
      <c r="J302" s="389"/>
      <c r="K302" s="389"/>
      <c r="L302" s="389"/>
      <c r="M302" s="389"/>
      <c r="N302" s="389"/>
      <c r="O302" s="389"/>
      <c r="P302" s="389"/>
      <c r="Q302" s="389"/>
      <c r="R302" s="389"/>
      <c r="S302" s="389"/>
      <c r="T302" s="389"/>
      <c r="U302" s="389"/>
      <c r="V302" s="389"/>
      <c r="W302" s="389"/>
      <c r="X302" s="389"/>
      <c r="Y302" s="389"/>
    </row>
    <row r="303" spans="1:25" ht="14.25" customHeight="1" x14ac:dyDescent="0.2">
      <c r="A303" s="384"/>
      <c r="B303" s="384"/>
      <c r="C303" s="389"/>
      <c r="D303" s="389"/>
      <c r="E303" s="389"/>
      <c r="F303" s="389"/>
      <c r="G303" s="430"/>
      <c r="H303" s="430"/>
      <c r="I303" s="389"/>
      <c r="J303" s="389"/>
      <c r="K303" s="389"/>
      <c r="L303" s="389"/>
      <c r="M303" s="389"/>
      <c r="N303" s="389"/>
      <c r="O303" s="389"/>
      <c r="P303" s="389"/>
      <c r="Q303" s="389"/>
      <c r="R303" s="389"/>
      <c r="S303" s="389"/>
      <c r="T303" s="389"/>
      <c r="U303" s="389"/>
      <c r="V303" s="389"/>
      <c r="W303" s="389"/>
      <c r="X303" s="389"/>
      <c r="Y303" s="389"/>
    </row>
    <row r="304" spans="1:25" ht="14.25" customHeight="1" x14ac:dyDescent="0.2">
      <c r="A304" s="384"/>
      <c r="B304" s="384"/>
      <c r="C304" s="389"/>
      <c r="D304" s="389"/>
      <c r="E304" s="389"/>
      <c r="F304" s="389"/>
      <c r="G304" s="430"/>
      <c r="H304" s="430"/>
      <c r="I304" s="389"/>
      <c r="J304" s="389"/>
      <c r="K304" s="389"/>
      <c r="L304" s="389"/>
      <c r="M304" s="389"/>
      <c r="N304" s="389"/>
      <c r="O304" s="389"/>
      <c r="P304" s="389"/>
      <c r="Q304" s="389"/>
      <c r="R304" s="389"/>
      <c r="S304" s="389"/>
      <c r="T304" s="389"/>
      <c r="U304" s="389"/>
      <c r="V304" s="389"/>
      <c r="W304" s="389"/>
      <c r="X304" s="389"/>
      <c r="Y304" s="389"/>
    </row>
    <row r="305" spans="1:25" ht="14.25" customHeight="1" x14ac:dyDescent="0.2">
      <c r="A305" s="384"/>
      <c r="B305" s="384"/>
      <c r="C305" s="389"/>
      <c r="D305" s="389"/>
      <c r="E305" s="389"/>
      <c r="F305" s="389"/>
      <c r="G305" s="430"/>
      <c r="H305" s="430"/>
      <c r="I305" s="389"/>
      <c r="J305" s="389"/>
      <c r="K305" s="389"/>
      <c r="L305" s="389"/>
      <c r="M305" s="389"/>
      <c r="N305" s="389"/>
      <c r="O305" s="389"/>
      <c r="P305" s="389"/>
      <c r="Q305" s="389"/>
      <c r="R305" s="389"/>
      <c r="S305" s="389"/>
      <c r="T305" s="389"/>
      <c r="U305" s="389"/>
      <c r="V305" s="389"/>
      <c r="W305" s="389"/>
      <c r="X305" s="389"/>
      <c r="Y305" s="389"/>
    </row>
    <row r="306" spans="1:25" ht="14.25" customHeight="1" x14ac:dyDescent="0.2">
      <c r="A306" s="384"/>
      <c r="B306" s="384"/>
      <c r="C306" s="389"/>
      <c r="D306" s="389"/>
      <c r="E306" s="389"/>
      <c r="F306" s="389"/>
      <c r="G306" s="430"/>
      <c r="H306" s="430"/>
      <c r="I306" s="389"/>
      <c r="J306" s="389"/>
      <c r="K306" s="389"/>
      <c r="L306" s="389"/>
      <c r="M306" s="389"/>
      <c r="N306" s="389"/>
      <c r="O306" s="389"/>
      <c r="P306" s="389"/>
      <c r="Q306" s="389"/>
      <c r="R306" s="389"/>
      <c r="S306" s="389"/>
      <c r="T306" s="389"/>
      <c r="U306" s="389"/>
      <c r="V306" s="389"/>
      <c r="W306" s="389"/>
      <c r="X306" s="389"/>
      <c r="Y306" s="389"/>
    </row>
    <row r="307" spans="1:25" ht="14.25" customHeight="1" x14ac:dyDescent="0.2">
      <c r="A307" s="384"/>
      <c r="B307" s="384"/>
      <c r="C307" s="389"/>
      <c r="D307" s="389"/>
      <c r="E307" s="389"/>
      <c r="F307" s="389"/>
      <c r="G307" s="430"/>
      <c r="H307" s="430"/>
      <c r="I307" s="389"/>
      <c r="J307" s="389"/>
      <c r="K307" s="389"/>
      <c r="L307" s="389"/>
      <c r="M307" s="389"/>
      <c r="N307" s="389"/>
      <c r="O307" s="389"/>
      <c r="P307" s="389"/>
      <c r="Q307" s="389"/>
      <c r="R307" s="389"/>
      <c r="S307" s="389"/>
      <c r="T307" s="389"/>
      <c r="U307" s="389"/>
      <c r="V307" s="389"/>
      <c r="W307" s="389"/>
      <c r="X307" s="389"/>
      <c r="Y307" s="389"/>
    </row>
    <row r="308" spans="1:25" ht="14.25" customHeight="1" x14ac:dyDescent="0.2">
      <c r="A308" s="384"/>
      <c r="B308" s="384"/>
      <c r="C308" s="389"/>
      <c r="D308" s="389"/>
      <c r="E308" s="389"/>
      <c r="F308" s="389"/>
      <c r="G308" s="430"/>
      <c r="H308" s="430"/>
      <c r="I308" s="389"/>
      <c r="J308" s="389"/>
      <c r="K308" s="389"/>
      <c r="L308" s="389"/>
      <c r="M308" s="389"/>
      <c r="N308" s="389"/>
      <c r="O308" s="389"/>
      <c r="P308" s="389"/>
      <c r="Q308" s="389"/>
      <c r="R308" s="389"/>
      <c r="S308" s="389"/>
      <c r="T308" s="389"/>
      <c r="U308" s="389"/>
      <c r="V308" s="389"/>
      <c r="W308" s="389"/>
      <c r="X308" s="389"/>
      <c r="Y308" s="389"/>
    </row>
    <row r="309" spans="1:25" ht="14.25" customHeight="1" x14ac:dyDescent="0.2">
      <c r="A309" s="384"/>
      <c r="B309" s="384"/>
      <c r="C309" s="389"/>
      <c r="D309" s="389"/>
      <c r="E309" s="389"/>
      <c r="F309" s="389"/>
      <c r="G309" s="430"/>
      <c r="H309" s="430"/>
      <c r="I309" s="389"/>
      <c r="J309" s="389"/>
      <c r="K309" s="389"/>
      <c r="L309" s="389"/>
      <c r="M309" s="389"/>
      <c r="N309" s="389"/>
      <c r="O309" s="389"/>
      <c r="P309" s="389"/>
      <c r="Q309" s="389"/>
      <c r="R309" s="389"/>
      <c r="S309" s="389"/>
      <c r="T309" s="389"/>
      <c r="U309" s="389"/>
      <c r="V309" s="389"/>
      <c r="W309" s="389"/>
      <c r="X309" s="389"/>
      <c r="Y309" s="389"/>
    </row>
    <row r="310" spans="1:25" ht="14.25" customHeight="1" x14ac:dyDescent="0.2">
      <c r="A310" s="384"/>
      <c r="B310" s="384"/>
      <c r="C310" s="389"/>
      <c r="D310" s="389"/>
      <c r="E310" s="389"/>
      <c r="F310" s="389"/>
      <c r="G310" s="430"/>
      <c r="H310" s="430"/>
      <c r="I310" s="389"/>
      <c r="J310" s="389"/>
      <c r="K310" s="389"/>
      <c r="L310" s="389"/>
      <c r="M310" s="389"/>
      <c r="N310" s="389"/>
      <c r="O310" s="389"/>
      <c r="P310" s="389"/>
      <c r="Q310" s="389"/>
      <c r="R310" s="389"/>
      <c r="S310" s="389"/>
      <c r="T310" s="389"/>
      <c r="U310" s="389"/>
      <c r="V310" s="389"/>
      <c r="W310" s="389"/>
      <c r="X310" s="389"/>
      <c r="Y310" s="389"/>
    </row>
    <row r="311" spans="1:25" ht="14.25" customHeight="1" x14ac:dyDescent="0.2">
      <c r="A311" s="384"/>
      <c r="B311" s="384"/>
      <c r="C311" s="389"/>
      <c r="D311" s="389"/>
      <c r="E311" s="389"/>
      <c r="F311" s="389"/>
      <c r="G311" s="430"/>
      <c r="H311" s="430"/>
      <c r="I311" s="389"/>
      <c r="J311" s="389"/>
      <c r="K311" s="389"/>
      <c r="L311" s="389"/>
      <c r="M311" s="389"/>
      <c r="N311" s="389"/>
      <c r="O311" s="389"/>
      <c r="P311" s="389"/>
      <c r="Q311" s="389"/>
      <c r="R311" s="389"/>
      <c r="S311" s="389"/>
      <c r="T311" s="389"/>
      <c r="U311" s="389"/>
      <c r="V311" s="389"/>
      <c r="W311" s="389"/>
      <c r="X311" s="389"/>
      <c r="Y311" s="389"/>
    </row>
    <row r="312" spans="1:25" ht="14.25" customHeight="1" x14ac:dyDescent="0.2">
      <c r="A312" s="384"/>
      <c r="B312" s="384"/>
      <c r="C312" s="389"/>
      <c r="D312" s="389"/>
      <c r="E312" s="389"/>
      <c r="F312" s="389"/>
      <c r="G312" s="430"/>
      <c r="H312" s="430"/>
      <c r="I312" s="389"/>
      <c r="J312" s="389"/>
      <c r="K312" s="389"/>
      <c r="L312" s="389"/>
      <c r="M312" s="389"/>
      <c r="N312" s="389"/>
      <c r="O312" s="389"/>
      <c r="P312" s="389"/>
      <c r="Q312" s="389"/>
      <c r="R312" s="389"/>
      <c r="S312" s="389"/>
      <c r="T312" s="389"/>
      <c r="U312" s="389"/>
      <c r="V312" s="389"/>
      <c r="W312" s="389"/>
      <c r="X312" s="389"/>
      <c r="Y312" s="389"/>
    </row>
    <row r="313" spans="1:25" ht="14.25" customHeight="1" x14ac:dyDescent="0.2">
      <c r="A313" s="384"/>
      <c r="B313" s="384"/>
      <c r="C313" s="389"/>
      <c r="D313" s="389"/>
      <c r="E313" s="389"/>
      <c r="F313" s="389"/>
      <c r="G313" s="430"/>
      <c r="H313" s="430"/>
      <c r="I313" s="389"/>
      <c r="J313" s="389"/>
      <c r="K313" s="389"/>
      <c r="L313" s="389"/>
      <c r="M313" s="389"/>
      <c r="N313" s="389"/>
      <c r="O313" s="389"/>
      <c r="P313" s="389"/>
      <c r="Q313" s="389"/>
      <c r="R313" s="389"/>
      <c r="S313" s="389"/>
      <c r="T313" s="389"/>
      <c r="U313" s="389"/>
      <c r="V313" s="389"/>
      <c r="W313" s="389"/>
      <c r="X313" s="389"/>
      <c r="Y313" s="389"/>
    </row>
    <row r="314" spans="1:25" ht="14.25" customHeight="1" x14ac:dyDescent="0.2">
      <c r="A314" s="384"/>
      <c r="B314" s="384"/>
      <c r="C314" s="389"/>
      <c r="D314" s="389"/>
      <c r="E314" s="389"/>
      <c r="F314" s="389"/>
      <c r="G314" s="430"/>
      <c r="H314" s="430"/>
      <c r="I314" s="389"/>
      <c r="J314" s="389"/>
      <c r="K314" s="389"/>
      <c r="L314" s="389"/>
      <c r="M314" s="389"/>
      <c r="N314" s="389"/>
      <c r="O314" s="389"/>
      <c r="P314" s="389"/>
      <c r="Q314" s="389"/>
      <c r="R314" s="389"/>
      <c r="S314" s="389"/>
      <c r="T314" s="389"/>
      <c r="U314" s="389"/>
      <c r="V314" s="389"/>
      <c r="W314" s="389"/>
      <c r="X314" s="389"/>
      <c r="Y314" s="389"/>
    </row>
    <row r="315" spans="1:25" ht="14.25" customHeight="1" x14ac:dyDescent="0.2">
      <c r="A315" s="384"/>
      <c r="B315" s="384"/>
      <c r="C315" s="389"/>
      <c r="D315" s="389"/>
      <c r="E315" s="389"/>
      <c r="F315" s="389"/>
      <c r="G315" s="430"/>
      <c r="H315" s="430"/>
      <c r="I315" s="389"/>
      <c r="J315" s="389"/>
      <c r="K315" s="389"/>
      <c r="L315" s="389"/>
      <c r="M315" s="389"/>
      <c r="N315" s="389"/>
      <c r="O315" s="389"/>
      <c r="P315" s="389"/>
      <c r="Q315" s="389"/>
      <c r="R315" s="389"/>
      <c r="S315" s="389"/>
      <c r="T315" s="389"/>
      <c r="U315" s="389"/>
      <c r="V315" s="389"/>
      <c r="W315" s="389"/>
      <c r="X315" s="389"/>
      <c r="Y315" s="389"/>
    </row>
    <row r="316" spans="1:25" ht="14.25" customHeight="1" x14ac:dyDescent="0.2">
      <c r="A316" s="384"/>
      <c r="B316" s="384"/>
      <c r="C316" s="389"/>
      <c r="D316" s="389"/>
      <c r="E316" s="389"/>
      <c r="F316" s="389"/>
      <c r="G316" s="430"/>
      <c r="H316" s="430"/>
      <c r="I316" s="389"/>
      <c r="J316" s="389"/>
      <c r="K316" s="389"/>
      <c r="L316" s="389"/>
      <c r="M316" s="389"/>
      <c r="N316" s="389"/>
      <c r="O316" s="389"/>
      <c r="P316" s="389"/>
      <c r="Q316" s="389"/>
      <c r="R316" s="389"/>
      <c r="S316" s="389"/>
      <c r="T316" s="389"/>
      <c r="U316" s="389"/>
      <c r="V316" s="389"/>
      <c r="W316" s="389"/>
      <c r="X316" s="389"/>
      <c r="Y316" s="389"/>
    </row>
    <row r="317" spans="1:25" ht="14.25" customHeight="1" x14ac:dyDescent="0.2">
      <c r="A317" s="384"/>
      <c r="B317" s="384"/>
      <c r="C317" s="389"/>
      <c r="D317" s="389"/>
      <c r="E317" s="389"/>
      <c r="F317" s="389"/>
      <c r="G317" s="430"/>
      <c r="H317" s="430"/>
      <c r="I317" s="389"/>
      <c r="J317" s="389"/>
      <c r="K317" s="389"/>
      <c r="L317" s="389"/>
      <c r="M317" s="389"/>
      <c r="N317" s="389"/>
      <c r="O317" s="389"/>
      <c r="P317" s="389"/>
      <c r="Q317" s="389"/>
      <c r="R317" s="389"/>
      <c r="S317" s="389"/>
      <c r="T317" s="389"/>
      <c r="U317" s="389"/>
      <c r="V317" s="389"/>
      <c r="W317" s="389"/>
      <c r="X317" s="389"/>
      <c r="Y317" s="389"/>
    </row>
    <row r="318" spans="1:25" ht="14.25" customHeight="1" x14ac:dyDescent="0.2">
      <c r="A318" s="384"/>
      <c r="B318" s="384"/>
      <c r="C318" s="389"/>
      <c r="D318" s="389"/>
      <c r="E318" s="389"/>
      <c r="F318" s="389"/>
      <c r="G318" s="430"/>
      <c r="H318" s="430"/>
      <c r="I318" s="389"/>
      <c r="J318" s="389"/>
      <c r="K318" s="389"/>
      <c r="L318" s="389"/>
      <c r="M318" s="389"/>
      <c r="N318" s="389"/>
      <c r="O318" s="389"/>
      <c r="P318" s="389"/>
      <c r="Q318" s="389"/>
      <c r="R318" s="389"/>
      <c r="S318" s="389"/>
      <c r="T318" s="389"/>
      <c r="U318" s="389"/>
      <c r="V318" s="389"/>
      <c r="W318" s="389"/>
      <c r="X318" s="389"/>
      <c r="Y318" s="389"/>
    </row>
    <row r="319" spans="1:25" ht="14.25" customHeight="1" x14ac:dyDescent="0.2">
      <c r="A319" s="384"/>
      <c r="B319" s="384"/>
      <c r="C319" s="389"/>
      <c r="D319" s="389"/>
      <c r="E319" s="389"/>
      <c r="F319" s="389"/>
      <c r="G319" s="430"/>
      <c r="H319" s="430"/>
      <c r="I319" s="389"/>
      <c r="J319" s="389"/>
      <c r="K319" s="389"/>
      <c r="L319" s="389"/>
      <c r="M319" s="389"/>
      <c r="N319" s="389"/>
      <c r="O319" s="389"/>
      <c r="P319" s="389"/>
      <c r="Q319" s="389"/>
      <c r="R319" s="389"/>
      <c r="S319" s="389"/>
      <c r="T319" s="389"/>
      <c r="U319" s="389"/>
      <c r="V319" s="389"/>
      <c r="W319" s="389"/>
      <c r="X319" s="389"/>
      <c r="Y319" s="389"/>
    </row>
    <row r="320" spans="1:25" ht="14.25" customHeight="1" x14ac:dyDescent="0.2">
      <c r="A320" s="384"/>
      <c r="B320" s="384"/>
      <c r="C320" s="389"/>
      <c r="D320" s="389"/>
      <c r="E320" s="389"/>
      <c r="F320" s="389"/>
      <c r="G320" s="430"/>
      <c r="H320" s="430"/>
      <c r="I320" s="389"/>
      <c r="J320" s="389"/>
      <c r="K320" s="389"/>
      <c r="L320" s="389"/>
      <c r="M320" s="389"/>
      <c r="N320" s="389"/>
      <c r="O320" s="389"/>
      <c r="P320" s="389"/>
      <c r="Q320" s="389"/>
      <c r="R320" s="389"/>
      <c r="S320" s="389"/>
      <c r="T320" s="389"/>
      <c r="U320" s="389"/>
      <c r="V320" s="389"/>
      <c r="W320" s="389"/>
      <c r="X320" s="389"/>
      <c r="Y320" s="389"/>
    </row>
    <row r="321" spans="1:25" ht="14.25" customHeight="1" x14ac:dyDescent="0.2">
      <c r="A321" s="384"/>
      <c r="B321" s="384"/>
      <c r="C321" s="389"/>
      <c r="D321" s="389"/>
      <c r="E321" s="389"/>
      <c r="F321" s="389"/>
      <c r="G321" s="430"/>
      <c r="H321" s="430"/>
      <c r="I321" s="389"/>
      <c r="J321" s="389"/>
      <c r="K321" s="389"/>
      <c r="L321" s="389"/>
      <c r="M321" s="389"/>
      <c r="N321" s="389"/>
      <c r="O321" s="389"/>
      <c r="P321" s="389"/>
      <c r="Q321" s="389"/>
      <c r="R321" s="389"/>
      <c r="S321" s="389"/>
      <c r="T321" s="389"/>
      <c r="U321" s="389"/>
      <c r="V321" s="389"/>
      <c r="W321" s="389"/>
      <c r="X321" s="389"/>
      <c r="Y321" s="389"/>
    </row>
    <row r="322" spans="1:25" ht="14.25" customHeight="1" x14ac:dyDescent="0.2">
      <c r="A322" s="384"/>
      <c r="B322" s="384"/>
      <c r="C322" s="389"/>
      <c r="D322" s="389"/>
      <c r="E322" s="389"/>
      <c r="F322" s="389"/>
      <c r="G322" s="430"/>
      <c r="H322" s="430"/>
      <c r="I322" s="389"/>
      <c r="J322" s="389"/>
      <c r="K322" s="389"/>
      <c r="L322" s="389"/>
      <c r="M322" s="389"/>
      <c r="N322" s="389"/>
      <c r="O322" s="389"/>
      <c r="P322" s="389"/>
      <c r="Q322" s="389"/>
      <c r="R322" s="389"/>
      <c r="S322" s="389"/>
      <c r="T322" s="389"/>
      <c r="U322" s="389"/>
      <c r="V322" s="389"/>
      <c r="W322" s="389"/>
      <c r="X322" s="389"/>
      <c r="Y322" s="389"/>
    </row>
    <row r="323" spans="1:25" ht="14.25" customHeight="1" x14ac:dyDescent="0.2">
      <c r="A323" s="384"/>
      <c r="B323" s="384"/>
      <c r="C323" s="389"/>
      <c r="D323" s="389"/>
      <c r="E323" s="389"/>
      <c r="F323" s="389"/>
      <c r="G323" s="430"/>
      <c r="H323" s="430"/>
      <c r="I323" s="389"/>
      <c r="J323" s="389"/>
      <c r="K323" s="389"/>
      <c r="L323" s="389"/>
      <c r="M323" s="389"/>
      <c r="N323" s="389"/>
      <c r="O323" s="389"/>
      <c r="P323" s="389"/>
      <c r="Q323" s="389"/>
      <c r="R323" s="389"/>
      <c r="S323" s="389"/>
      <c r="T323" s="389"/>
      <c r="U323" s="389"/>
      <c r="V323" s="389"/>
      <c r="W323" s="389"/>
      <c r="X323" s="389"/>
      <c r="Y323" s="389"/>
    </row>
    <row r="324" spans="1:25" ht="14.25" customHeight="1" x14ac:dyDescent="0.2">
      <c r="A324" s="384"/>
      <c r="B324" s="384"/>
      <c r="C324" s="389"/>
      <c r="D324" s="389"/>
      <c r="E324" s="389"/>
      <c r="F324" s="389"/>
      <c r="G324" s="430"/>
      <c r="H324" s="430"/>
      <c r="I324" s="389"/>
      <c r="J324" s="389"/>
      <c r="K324" s="389"/>
      <c r="L324" s="389"/>
      <c r="M324" s="389"/>
      <c r="N324" s="389"/>
      <c r="O324" s="389"/>
      <c r="P324" s="389"/>
      <c r="Q324" s="389"/>
      <c r="R324" s="389"/>
      <c r="S324" s="389"/>
      <c r="T324" s="389"/>
      <c r="U324" s="389"/>
      <c r="V324" s="389"/>
      <c r="W324" s="389"/>
      <c r="X324" s="389"/>
      <c r="Y324" s="389"/>
    </row>
    <row r="325" spans="1:25" ht="14.25" customHeight="1" x14ac:dyDescent="0.2">
      <c r="A325" s="384"/>
      <c r="B325" s="384"/>
      <c r="C325" s="389"/>
      <c r="D325" s="389"/>
      <c r="E325" s="389"/>
      <c r="F325" s="389"/>
      <c r="G325" s="430"/>
      <c r="H325" s="430"/>
      <c r="I325" s="389"/>
      <c r="J325" s="389"/>
      <c r="K325" s="389"/>
      <c r="L325" s="389"/>
      <c r="M325" s="389"/>
      <c r="N325" s="389"/>
      <c r="O325" s="389"/>
      <c r="P325" s="389"/>
      <c r="Q325" s="389"/>
      <c r="R325" s="389"/>
      <c r="S325" s="389"/>
      <c r="T325" s="389"/>
      <c r="U325" s="389"/>
      <c r="V325" s="389"/>
      <c r="W325" s="389"/>
      <c r="X325" s="389"/>
      <c r="Y325" s="389"/>
    </row>
    <row r="326" spans="1:25" ht="14.25" customHeight="1" x14ac:dyDescent="0.2">
      <c r="A326" s="384"/>
      <c r="B326" s="384"/>
      <c r="C326" s="389"/>
      <c r="D326" s="389"/>
      <c r="E326" s="389"/>
      <c r="F326" s="389"/>
      <c r="G326" s="430"/>
      <c r="H326" s="430"/>
      <c r="I326" s="389"/>
      <c r="J326" s="389"/>
      <c r="K326" s="389"/>
      <c r="L326" s="389"/>
      <c r="M326" s="389"/>
      <c r="N326" s="389"/>
      <c r="O326" s="389"/>
      <c r="P326" s="389"/>
      <c r="Q326" s="389"/>
      <c r="R326" s="389"/>
      <c r="S326" s="389"/>
      <c r="T326" s="389"/>
      <c r="U326" s="389"/>
      <c r="V326" s="389"/>
      <c r="W326" s="389"/>
      <c r="X326" s="389"/>
      <c r="Y326" s="389"/>
    </row>
    <row r="327" spans="1:25" ht="14.25" customHeight="1" x14ac:dyDescent="0.2">
      <c r="A327" s="384"/>
      <c r="B327" s="384"/>
      <c r="C327" s="389"/>
      <c r="D327" s="389"/>
      <c r="E327" s="389"/>
      <c r="F327" s="389"/>
      <c r="G327" s="430"/>
      <c r="H327" s="430"/>
      <c r="I327" s="389"/>
      <c r="J327" s="389"/>
      <c r="K327" s="389"/>
      <c r="L327" s="389"/>
      <c r="M327" s="389"/>
      <c r="N327" s="389"/>
      <c r="O327" s="389"/>
      <c r="P327" s="389"/>
      <c r="Q327" s="389"/>
      <c r="R327" s="389"/>
      <c r="S327" s="389"/>
      <c r="T327" s="389"/>
      <c r="U327" s="389"/>
      <c r="V327" s="389"/>
      <c r="W327" s="389"/>
      <c r="X327" s="389"/>
      <c r="Y327" s="389"/>
    </row>
    <row r="328" spans="1:25" ht="14.25" customHeight="1" x14ac:dyDescent="0.2">
      <c r="A328" s="384"/>
      <c r="B328" s="384"/>
      <c r="C328" s="389"/>
      <c r="D328" s="389"/>
      <c r="E328" s="389"/>
      <c r="F328" s="389"/>
      <c r="G328" s="430"/>
      <c r="H328" s="430"/>
      <c r="I328" s="389"/>
      <c r="J328" s="389"/>
      <c r="K328" s="389"/>
      <c r="L328" s="389"/>
      <c r="M328" s="389"/>
      <c r="N328" s="389"/>
      <c r="O328" s="389"/>
      <c r="P328" s="389"/>
      <c r="Q328" s="389"/>
      <c r="R328" s="389"/>
      <c r="S328" s="389"/>
      <c r="T328" s="389"/>
      <c r="U328" s="389"/>
      <c r="V328" s="389"/>
      <c r="W328" s="389"/>
      <c r="X328" s="389"/>
      <c r="Y328" s="389"/>
    </row>
    <row r="329" spans="1:25" ht="14.25" customHeight="1" x14ac:dyDescent="0.2">
      <c r="A329" s="384"/>
      <c r="B329" s="384"/>
      <c r="C329" s="389"/>
      <c r="D329" s="389"/>
      <c r="E329" s="389"/>
      <c r="F329" s="389"/>
      <c r="G329" s="430"/>
      <c r="H329" s="430"/>
      <c r="I329" s="389"/>
      <c r="J329" s="389"/>
      <c r="K329" s="389"/>
      <c r="L329" s="389"/>
      <c r="M329" s="389"/>
      <c r="N329" s="389"/>
      <c r="O329" s="389"/>
      <c r="P329" s="389"/>
      <c r="Q329" s="389"/>
      <c r="R329" s="389"/>
      <c r="S329" s="389"/>
      <c r="T329" s="389"/>
      <c r="U329" s="389"/>
      <c r="V329" s="389"/>
      <c r="W329" s="389"/>
      <c r="X329" s="389"/>
      <c r="Y329" s="389"/>
    </row>
    <row r="330" spans="1:25" ht="14.25" customHeight="1" x14ac:dyDescent="0.2">
      <c r="A330" s="384"/>
      <c r="B330" s="384"/>
      <c r="C330" s="389"/>
      <c r="D330" s="389"/>
      <c r="E330" s="389"/>
      <c r="F330" s="389"/>
      <c r="G330" s="430"/>
      <c r="H330" s="430"/>
      <c r="I330" s="389"/>
      <c r="J330" s="389"/>
      <c r="K330" s="389"/>
      <c r="L330" s="389"/>
      <c r="M330" s="389"/>
      <c r="N330" s="389"/>
      <c r="O330" s="389"/>
      <c r="P330" s="389"/>
      <c r="Q330" s="389"/>
      <c r="R330" s="389"/>
      <c r="S330" s="389"/>
      <c r="T330" s="389"/>
      <c r="U330" s="389"/>
      <c r="V330" s="389"/>
      <c r="W330" s="389"/>
      <c r="X330" s="389"/>
      <c r="Y330" s="389"/>
    </row>
    <row r="331" spans="1:25" ht="14.25" customHeight="1" x14ac:dyDescent="0.2">
      <c r="A331" s="384"/>
      <c r="B331" s="384"/>
      <c r="C331" s="389"/>
      <c r="D331" s="389"/>
      <c r="E331" s="389"/>
      <c r="F331" s="389"/>
      <c r="G331" s="430"/>
      <c r="H331" s="430"/>
      <c r="I331" s="389"/>
      <c r="J331" s="389"/>
      <c r="K331" s="389"/>
      <c r="L331" s="389"/>
      <c r="M331" s="389"/>
      <c r="N331" s="389"/>
      <c r="O331" s="389"/>
      <c r="P331" s="389"/>
      <c r="Q331" s="389"/>
      <c r="R331" s="389"/>
      <c r="S331" s="389"/>
      <c r="T331" s="389"/>
      <c r="U331" s="389"/>
      <c r="V331" s="389"/>
      <c r="W331" s="389"/>
      <c r="X331" s="389"/>
      <c r="Y331" s="389"/>
    </row>
    <row r="332" spans="1:25" ht="14.25" customHeight="1" x14ac:dyDescent="0.2">
      <c r="A332" s="384"/>
      <c r="B332" s="384"/>
      <c r="C332" s="389"/>
      <c r="D332" s="389"/>
      <c r="E332" s="389"/>
      <c r="F332" s="389"/>
      <c r="G332" s="430"/>
      <c r="H332" s="430"/>
      <c r="I332" s="389"/>
      <c r="J332" s="389"/>
      <c r="K332" s="389"/>
      <c r="L332" s="389"/>
      <c r="M332" s="389"/>
      <c r="N332" s="389"/>
      <c r="O332" s="389"/>
      <c r="P332" s="389"/>
      <c r="Q332" s="389"/>
      <c r="R332" s="389"/>
      <c r="S332" s="389"/>
      <c r="T332" s="389"/>
      <c r="U332" s="389"/>
      <c r="V332" s="389"/>
      <c r="W332" s="389"/>
      <c r="X332" s="389"/>
      <c r="Y332" s="389"/>
    </row>
    <row r="333" spans="1:25" ht="14.25" customHeight="1" x14ac:dyDescent="0.2">
      <c r="A333" s="384"/>
      <c r="B333" s="384"/>
      <c r="C333" s="389"/>
      <c r="D333" s="389"/>
      <c r="E333" s="389"/>
      <c r="F333" s="389"/>
      <c r="G333" s="430"/>
      <c r="H333" s="430"/>
      <c r="I333" s="389"/>
      <c r="J333" s="389"/>
      <c r="K333" s="389"/>
      <c r="L333" s="389"/>
      <c r="M333" s="389"/>
      <c r="N333" s="389"/>
      <c r="O333" s="389"/>
      <c r="P333" s="389"/>
      <c r="Q333" s="389"/>
      <c r="R333" s="389"/>
      <c r="S333" s="389"/>
      <c r="T333" s="389"/>
      <c r="U333" s="389"/>
      <c r="V333" s="389"/>
      <c r="W333" s="389"/>
      <c r="X333" s="389"/>
      <c r="Y333" s="389"/>
    </row>
    <row r="334" spans="1:25" ht="14.25" customHeight="1" x14ac:dyDescent="0.2">
      <c r="A334" s="384"/>
      <c r="B334" s="384"/>
      <c r="C334" s="389"/>
      <c r="D334" s="389"/>
      <c r="E334" s="389"/>
      <c r="F334" s="389"/>
      <c r="G334" s="430"/>
      <c r="H334" s="430"/>
      <c r="I334" s="389"/>
      <c r="J334" s="389"/>
      <c r="K334" s="389"/>
      <c r="L334" s="389"/>
      <c r="M334" s="389"/>
      <c r="N334" s="389"/>
      <c r="O334" s="389"/>
      <c r="P334" s="389"/>
      <c r="Q334" s="389"/>
      <c r="R334" s="389"/>
      <c r="S334" s="389"/>
      <c r="T334" s="389"/>
      <c r="U334" s="389"/>
      <c r="V334" s="389"/>
      <c r="W334" s="389"/>
      <c r="X334" s="389"/>
      <c r="Y334" s="389"/>
    </row>
    <row r="335" spans="1:25" ht="14.25" customHeight="1" x14ac:dyDescent="0.2">
      <c r="A335" s="384"/>
      <c r="B335" s="384"/>
      <c r="C335" s="389"/>
      <c r="D335" s="389"/>
      <c r="E335" s="389"/>
      <c r="F335" s="389"/>
      <c r="G335" s="430"/>
      <c r="H335" s="430"/>
      <c r="I335" s="389"/>
      <c r="J335" s="389"/>
      <c r="K335" s="389"/>
      <c r="L335" s="389"/>
      <c r="M335" s="389"/>
      <c r="N335" s="389"/>
      <c r="O335" s="389"/>
      <c r="P335" s="389"/>
      <c r="Q335" s="389"/>
      <c r="R335" s="389"/>
      <c r="S335" s="389"/>
      <c r="T335" s="389"/>
      <c r="U335" s="389"/>
      <c r="V335" s="389"/>
      <c r="W335" s="389"/>
      <c r="X335" s="389"/>
      <c r="Y335" s="389"/>
    </row>
    <row r="336" spans="1:25" ht="14.25" customHeight="1" x14ac:dyDescent="0.2">
      <c r="A336" s="384"/>
      <c r="B336" s="384"/>
      <c r="C336" s="389"/>
      <c r="D336" s="389"/>
      <c r="E336" s="389"/>
      <c r="F336" s="389"/>
      <c r="G336" s="430"/>
      <c r="H336" s="430"/>
      <c r="I336" s="389"/>
      <c r="J336" s="389"/>
      <c r="K336" s="389"/>
      <c r="L336" s="389"/>
      <c r="M336" s="389"/>
      <c r="N336" s="389"/>
      <c r="O336" s="389"/>
      <c r="P336" s="389"/>
      <c r="Q336" s="389"/>
      <c r="R336" s="389"/>
      <c r="S336" s="389"/>
      <c r="T336" s="389"/>
      <c r="U336" s="389"/>
      <c r="V336" s="389"/>
      <c r="W336" s="389"/>
      <c r="X336" s="389"/>
      <c r="Y336" s="389"/>
    </row>
    <row r="337" spans="1:25" ht="14.25" customHeight="1" x14ac:dyDescent="0.2">
      <c r="A337" s="384"/>
      <c r="B337" s="384"/>
      <c r="C337" s="389"/>
      <c r="D337" s="389"/>
      <c r="E337" s="389"/>
      <c r="F337" s="389"/>
      <c r="G337" s="430"/>
      <c r="H337" s="430"/>
      <c r="I337" s="389"/>
      <c r="J337" s="389"/>
      <c r="K337" s="389"/>
      <c r="L337" s="389"/>
      <c r="M337" s="389"/>
      <c r="N337" s="389"/>
      <c r="O337" s="389"/>
      <c r="P337" s="389"/>
      <c r="Q337" s="389"/>
      <c r="R337" s="389"/>
      <c r="S337" s="389"/>
      <c r="T337" s="389"/>
      <c r="U337" s="389"/>
      <c r="V337" s="389"/>
      <c r="W337" s="389"/>
      <c r="X337" s="389"/>
      <c r="Y337" s="389"/>
    </row>
    <row r="338" spans="1:25" ht="14.25" customHeight="1" x14ac:dyDescent="0.2">
      <c r="A338" s="384"/>
      <c r="B338" s="384"/>
      <c r="C338" s="389"/>
      <c r="D338" s="389"/>
      <c r="E338" s="389"/>
      <c r="F338" s="389"/>
      <c r="G338" s="430"/>
      <c r="H338" s="430"/>
      <c r="I338" s="389"/>
      <c r="J338" s="389"/>
      <c r="K338" s="389"/>
      <c r="L338" s="389"/>
      <c r="M338" s="389"/>
      <c r="N338" s="389"/>
      <c r="O338" s="389"/>
      <c r="P338" s="389"/>
      <c r="Q338" s="389"/>
      <c r="R338" s="389"/>
      <c r="S338" s="389"/>
      <c r="T338" s="389"/>
      <c r="U338" s="389"/>
      <c r="V338" s="389"/>
      <c r="W338" s="389"/>
      <c r="X338" s="389"/>
      <c r="Y338" s="389"/>
    </row>
    <row r="339" spans="1:25" ht="14.25" customHeight="1" x14ac:dyDescent="0.2">
      <c r="A339" s="384"/>
      <c r="B339" s="384"/>
      <c r="C339" s="389"/>
      <c r="D339" s="389"/>
      <c r="E339" s="389"/>
      <c r="F339" s="389"/>
      <c r="G339" s="430"/>
      <c r="H339" s="430"/>
      <c r="I339" s="389"/>
      <c r="J339" s="389"/>
      <c r="K339" s="389"/>
      <c r="L339" s="389"/>
      <c r="M339" s="389"/>
      <c r="N339" s="389"/>
      <c r="O339" s="389"/>
      <c r="P339" s="389"/>
      <c r="Q339" s="389"/>
      <c r="R339" s="389"/>
      <c r="S339" s="389"/>
      <c r="T339" s="389"/>
      <c r="U339" s="389"/>
      <c r="V339" s="389"/>
      <c r="W339" s="389"/>
      <c r="X339" s="389"/>
      <c r="Y339" s="389"/>
    </row>
    <row r="340" spans="1:25" ht="14.25" customHeight="1" x14ac:dyDescent="0.2">
      <c r="A340" s="384"/>
      <c r="B340" s="384"/>
      <c r="C340" s="389"/>
      <c r="D340" s="389"/>
      <c r="E340" s="389"/>
      <c r="F340" s="389"/>
      <c r="G340" s="430"/>
      <c r="H340" s="430"/>
      <c r="I340" s="389"/>
      <c r="J340" s="389"/>
      <c r="K340" s="389"/>
      <c r="L340" s="389"/>
      <c r="M340" s="389"/>
      <c r="N340" s="389"/>
      <c r="O340" s="389"/>
      <c r="P340" s="389"/>
      <c r="Q340" s="389"/>
      <c r="R340" s="389"/>
      <c r="S340" s="389"/>
      <c r="T340" s="389"/>
      <c r="U340" s="389"/>
      <c r="V340" s="389"/>
      <c r="W340" s="389"/>
      <c r="X340" s="389"/>
      <c r="Y340" s="389"/>
    </row>
    <row r="341" spans="1:25" ht="14.25" customHeight="1" x14ac:dyDescent="0.2">
      <c r="A341" s="384"/>
      <c r="B341" s="384"/>
      <c r="C341" s="389"/>
      <c r="D341" s="389"/>
      <c r="E341" s="389"/>
      <c r="F341" s="389"/>
      <c r="G341" s="430"/>
      <c r="H341" s="430"/>
      <c r="I341" s="389"/>
      <c r="J341" s="389"/>
      <c r="K341" s="389"/>
      <c r="L341" s="389"/>
      <c r="M341" s="389"/>
      <c r="N341" s="389"/>
      <c r="O341" s="389"/>
      <c r="P341" s="389"/>
      <c r="Q341" s="389"/>
      <c r="R341" s="389"/>
      <c r="S341" s="389"/>
      <c r="T341" s="389"/>
      <c r="U341" s="389"/>
      <c r="V341" s="389"/>
      <c r="W341" s="389"/>
      <c r="X341" s="389"/>
      <c r="Y341" s="389"/>
    </row>
    <row r="342" spans="1:25" ht="14.25" customHeight="1" x14ac:dyDescent="0.2">
      <c r="A342" s="384"/>
      <c r="B342" s="384"/>
      <c r="C342" s="389"/>
      <c r="D342" s="389"/>
      <c r="E342" s="389"/>
      <c r="F342" s="389"/>
      <c r="G342" s="430"/>
      <c r="H342" s="430"/>
      <c r="I342" s="389"/>
      <c r="J342" s="389"/>
      <c r="K342" s="389"/>
      <c r="L342" s="389"/>
      <c r="M342" s="389"/>
      <c r="N342" s="389"/>
      <c r="O342" s="389"/>
      <c r="P342" s="389"/>
      <c r="Q342" s="389"/>
      <c r="R342" s="389"/>
      <c r="S342" s="389"/>
      <c r="T342" s="389"/>
      <c r="U342" s="389"/>
      <c r="V342" s="389"/>
      <c r="W342" s="389"/>
      <c r="X342" s="389"/>
      <c r="Y342" s="389"/>
    </row>
    <row r="343" spans="1:25" ht="14.25" customHeight="1" x14ac:dyDescent="0.2">
      <c r="A343" s="384"/>
      <c r="B343" s="384"/>
      <c r="C343" s="389"/>
      <c r="D343" s="389"/>
      <c r="E343" s="389"/>
      <c r="F343" s="389"/>
      <c r="G343" s="430"/>
      <c r="H343" s="430"/>
      <c r="I343" s="389"/>
      <c r="J343" s="389"/>
      <c r="K343" s="389"/>
      <c r="L343" s="389"/>
      <c r="M343" s="389"/>
      <c r="N343" s="389"/>
      <c r="O343" s="389"/>
      <c r="P343" s="389"/>
      <c r="Q343" s="389"/>
      <c r="R343" s="389"/>
      <c r="S343" s="389"/>
      <c r="T343" s="389"/>
      <c r="U343" s="389"/>
      <c r="V343" s="389"/>
      <c r="W343" s="389"/>
      <c r="X343" s="389"/>
      <c r="Y343" s="389"/>
    </row>
    <row r="344" spans="1:25" ht="14.25" customHeight="1" x14ac:dyDescent="0.2">
      <c r="A344" s="384"/>
      <c r="B344" s="384"/>
      <c r="C344" s="389"/>
      <c r="D344" s="389"/>
      <c r="E344" s="389"/>
      <c r="F344" s="389"/>
      <c r="G344" s="430"/>
      <c r="H344" s="430"/>
      <c r="I344" s="389"/>
      <c r="J344" s="389"/>
      <c r="K344" s="389"/>
      <c r="L344" s="389"/>
      <c r="M344" s="389"/>
      <c r="N344" s="389"/>
      <c r="O344" s="389"/>
      <c r="P344" s="389"/>
      <c r="Q344" s="389"/>
      <c r="R344" s="389"/>
      <c r="S344" s="389"/>
      <c r="T344" s="389"/>
      <c r="U344" s="389"/>
      <c r="V344" s="389"/>
      <c r="W344" s="389"/>
      <c r="X344" s="389"/>
      <c r="Y344" s="389"/>
    </row>
    <row r="345" spans="1:25" ht="14.25" customHeight="1" x14ac:dyDescent="0.2">
      <c r="A345" s="384"/>
      <c r="B345" s="384"/>
      <c r="C345" s="389"/>
      <c r="D345" s="389"/>
      <c r="E345" s="389"/>
      <c r="F345" s="389"/>
      <c r="G345" s="430"/>
      <c r="H345" s="430"/>
      <c r="I345" s="389"/>
      <c r="J345" s="389"/>
      <c r="K345" s="389"/>
      <c r="L345" s="389"/>
      <c r="M345" s="389"/>
      <c r="N345" s="389"/>
      <c r="O345" s="389"/>
      <c r="P345" s="389"/>
      <c r="Q345" s="389"/>
      <c r="R345" s="389"/>
      <c r="S345" s="389"/>
      <c r="T345" s="389"/>
      <c r="U345" s="389"/>
      <c r="V345" s="389"/>
      <c r="W345" s="389"/>
      <c r="X345" s="389"/>
      <c r="Y345" s="389"/>
    </row>
    <row r="346" spans="1:25" ht="14.25" customHeight="1" x14ac:dyDescent="0.2">
      <c r="A346" s="384"/>
      <c r="B346" s="384"/>
      <c r="C346" s="389"/>
      <c r="D346" s="389"/>
      <c r="E346" s="389"/>
      <c r="F346" s="389"/>
      <c r="G346" s="430"/>
      <c r="H346" s="430"/>
      <c r="I346" s="389"/>
      <c r="J346" s="389"/>
      <c r="K346" s="389"/>
      <c r="L346" s="389"/>
      <c r="M346" s="389"/>
      <c r="N346" s="389"/>
      <c r="O346" s="389"/>
      <c r="P346" s="389"/>
      <c r="Q346" s="389"/>
      <c r="R346" s="389"/>
      <c r="S346" s="389"/>
      <c r="T346" s="389"/>
      <c r="U346" s="389"/>
      <c r="V346" s="389"/>
      <c r="W346" s="389"/>
      <c r="X346" s="389"/>
      <c r="Y346" s="389"/>
    </row>
    <row r="347" spans="1:25" ht="14.25" customHeight="1" x14ac:dyDescent="0.2">
      <c r="A347" s="384"/>
      <c r="B347" s="384"/>
      <c r="C347" s="389"/>
      <c r="D347" s="389"/>
      <c r="E347" s="389"/>
      <c r="F347" s="389"/>
      <c r="G347" s="430"/>
      <c r="H347" s="430"/>
      <c r="I347" s="389"/>
      <c r="J347" s="389"/>
      <c r="K347" s="389"/>
      <c r="L347" s="389"/>
      <c r="M347" s="389"/>
      <c r="N347" s="389"/>
      <c r="O347" s="389"/>
      <c r="P347" s="389"/>
      <c r="Q347" s="389"/>
      <c r="R347" s="389"/>
      <c r="S347" s="389"/>
      <c r="T347" s="389"/>
      <c r="U347" s="389"/>
      <c r="V347" s="389"/>
      <c r="W347" s="389"/>
      <c r="X347" s="389"/>
      <c r="Y347" s="389"/>
    </row>
    <row r="348" spans="1:25" ht="14.25" customHeight="1" x14ac:dyDescent="0.2">
      <c r="A348" s="384"/>
      <c r="B348" s="384"/>
      <c r="C348" s="389"/>
      <c r="D348" s="389"/>
      <c r="E348" s="389"/>
      <c r="F348" s="389"/>
      <c r="G348" s="430"/>
      <c r="H348" s="430"/>
      <c r="I348" s="389"/>
      <c r="J348" s="389"/>
      <c r="K348" s="389"/>
      <c r="L348" s="389"/>
      <c r="M348" s="389"/>
      <c r="N348" s="389"/>
      <c r="O348" s="389"/>
      <c r="P348" s="389"/>
      <c r="Q348" s="389"/>
      <c r="R348" s="389"/>
      <c r="S348" s="389"/>
      <c r="T348" s="389"/>
      <c r="U348" s="389"/>
      <c r="V348" s="389"/>
      <c r="W348" s="389"/>
      <c r="X348" s="389"/>
      <c r="Y348" s="389"/>
    </row>
    <row r="349" spans="1:25" ht="14.25" customHeight="1" x14ac:dyDescent="0.2">
      <c r="A349" s="384"/>
      <c r="B349" s="384"/>
      <c r="C349" s="389"/>
      <c r="D349" s="389"/>
      <c r="E349" s="389"/>
      <c r="F349" s="389"/>
      <c r="G349" s="430"/>
      <c r="H349" s="430"/>
      <c r="I349" s="389"/>
      <c r="J349" s="389"/>
      <c r="K349" s="389"/>
      <c r="L349" s="389"/>
      <c r="M349" s="389"/>
      <c r="N349" s="389"/>
      <c r="O349" s="389"/>
      <c r="P349" s="389"/>
      <c r="Q349" s="389"/>
      <c r="R349" s="389"/>
      <c r="S349" s="389"/>
      <c r="T349" s="389"/>
      <c r="U349" s="389"/>
      <c r="V349" s="389"/>
      <c r="W349" s="389"/>
      <c r="X349" s="389"/>
      <c r="Y349" s="389"/>
    </row>
    <row r="350" spans="1:25" ht="14.25" customHeight="1" x14ac:dyDescent="0.2">
      <c r="A350" s="384"/>
      <c r="B350" s="384"/>
      <c r="C350" s="389"/>
      <c r="D350" s="389"/>
      <c r="E350" s="389"/>
      <c r="F350" s="389"/>
      <c r="G350" s="430"/>
      <c r="H350" s="430"/>
      <c r="I350" s="389"/>
      <c r="J350" s="389"/>
      <c r="K350" s="389"/>
      <c r="L350" s="389"/>
      <c r="M350" s="389"/>
      <c r="N350" s="389"/>
      <c r="O350" s="389"/>
      <c r="P350" s="389"/>
      <c r="Q350" s="389"/>
      <c r="R350" s="389"/>
      <c r="S350" s="389"/>
      <c r="T350" s="389"/>
      <c r="U350" s="389"/>
      <c r="V350" s="389"/>
      <c r="W350" s="389"/>
      <c r="X350" s="389"/>
      <c r="Y350" s="389"/>
    </row>
    <row r="351" spans="1:25" ht="14.25" customHeight="1" x14ac:dyDescent="0.2">
      <c r="A351" s="384"/>
      <c r="B351" s="384"/>
      <c r="C351" s="389"/>
      <c r="D351" s="389"/>
      <c r="E351" s="389"/>
      <c r="F351" s="389"/>
      <c r="G351" s="430"/>
      <c r="H351" s="430"/>
      <c r="I351" s="389"/>
      <c r="J351" s="389"/>
      <c r="K351" s="389"/>
      <c r="L351" s="389"/>
      <c r="M351" s="389"/>
      <c r="N351" s="389"/>
      <c r="O351" s="389"/>
      <c r="P351" s="389"/>
      <c r="Q351" s="389"/>
      <c r="R351" s="389"/>
      <c r="S351" s="389"/>
      <c r="T351" s="389"/>
      <c r="U351" s="389"/>
      <c r="V351" s="389"/>
      <c r="W351" s="389"/>
      <c r="X351" s="389"/>
      <c r="Y351" s="389"/>
    </row>
    <row r="352" spans="1:25" ht="14.25" customHeight="1" x14ac:dyDescent="0.2">
      <c r="A352" s="384"/>
      <c r="B352" s="384"/>
      <c r="C352" s="389"/>
      <c r="D352" s="389"/>
      <c r="E352" s="389"/>
      <c r="F352" s="389"/>
      <c r="G352" s="430"/>
      <c r="H352" s="430"/>
      <c r="I352" s="389"/>
      <c r="J352" s="389"/>
      <c r="K352" s="389"/>
      <c r="L352" s="389"/>
      <c r="M352" s="389"/>
      <c r="N352" s="389"/>
      <c r="O352" s="389"/>
      <c r="P352" s="389"/>
      <c r="Q352" s="389"/>
      <c r="R352" s="389"/>
      <c r="S352" s="389"/>
      <c r="T352" s="389"/>
      <c r="U352" s="389"/>
      <c r="V352" s="389"/>
      <c r="W352" s="389"/>
      <c r="X352" s="389"/>
      <c r="Y352" s="389"/>
    </row>
    <row r="353" spans="1:25" ht="14.25" customHeight="1" x14ac:dyDescent="0.2">
      <c r="A353" s="384"/>
      <c r="B353" s="384"/>
      <c r="C353" s="389"/>
      <c r="D353" s="389"/>
      <c r="E353" s="389"/>
      <c r="F353" s="389"/>
      <c r="G353" s="430"/>
      <c r="H353" s="430"/>
      <c r="I353" s="389"/>
      <c r="J353" s="389"/>
      <c r="K353" s="389"/>
      <c r="L353" s="389"/>
      <c r="M353" s="389"/>
      <c r="N353" s="389"/>
      <c r="O353" s="389"/>
      <c r="P353" s="389"/>
      <c r="Q353" s="389"/>
      <c r="R353" s="389"/>
      <c r="S353" s="389"/>
      <c r="T353" s="389"/>
      <c r="U353" s="389"/>
      <c r="V353" s="389"/>
      <c r="W353" s="389"/>
      <c r="X353" s="389"/>
      <c r="Y353" s="389"/>
    </row>
    <row r="354" spans="1:25" ht="14.25" customHeight="1" x14ac:dyDescent="0.2">
      <c r="A354" s="384"/>
      <c r="B354" s="384"/>
      <c r="C354" s="389"/>
      <c r="D354" s="389"/>
      <c r="E354" s="389"/>
      <c r="F354" s="389"/>
      <c r="G354" s="430"/>
      <c r="H354" s="430"/>
      <c r="I354" s="389"/>
      <c r="J354" s="389"/>
      <c r="K354" s="389"/>
      <c r="L354" s="389"/>
      <c r="M354" s="389"/>
      <c r="N354" s="389"/>
      <c r="O354" s="389"/>
      <c r="P354" s="389"/>
      <c r="Q354" s="389"/>
      <c r="R354" s="389"/>
      <c r="S354" s="389"/>
      <c r="T354" s="389"/>
      <c r="U354" s="389"/>
      <c r="V354" s="389"/>
      <c r="W354" s="389"/>
      <c r="X354" s="389"/>
      <c r="Y354" s="389"/>
    </row>
    <row r="355" spans="1:25" ht="14.25" customHeight="1" x14ac:dyDescent="0.2">
      <c r="A355" s="384"/>
      <c r="B355" s="384"/>
      <c r="C355" s="389"/>
      <c r="D355" s="389"/>
      <c r="E355" s="389"/>
      <c r="F355" s="389"/>
      <c r="G355" s="430"/>
      <c r="H355" s="430"/>
      <c r="I355" s="389"/>
      <c r="J355" s="389"/>
      <c r="K355" s="389"/>
      <c r="L355" s="389"/>
      <c r="M355" s="389"/>
      <c r="N355" s="389"/>
      <c r="O355" s="389"/>
      <c r="P355" s="389"/>
      <c r="Q355" s="389"/>
      <c r="R355" s="389"/>
      <c r="S355" s="389"/>
      <c r="T355" s="389"/>
      <c r="U355" s="389"/>
      <c r="V355" s="389"/>
      <c r="W355" s="389"/>
      <c r="X355" s="389"/>
      <c r="Y355" s="389"/>
    </row>
    <row r="356" spans="1:25" ht="14.25" customHeight="1" x14ac:dyDescent="0.2">
      <c r="A356" s="384"/>
      <c r="B356" s="384"/>
      <c r="C356" s="389"/>
      <c r="D356" s="389"/>
      <c r="E356" s="389"/>
      <c r="F356" s="389"/>
      <c r="G356" s="430"/>
      <c r="H356" s="430"/>
      <c r="I356" s="389"/>
      <c r="J356" s="389"/>
      <c r="K356" s="389"/>
      <c r="L356" s="389"/>
      <c r="M356" s="389"/>
      <c r="N356" s="389"/>
      <c r="O356" s="389"/>
      <c r="P356" s="389"/>
      <c r="Q356" s="389"/>
      <c r="R356" s="389"/>
      <c r="S356" s="389"/>
      <c r="T356" s="389"/>
      <c r="U356" s="389"/>
      <c r="V356" s="389"/>
      <c r="W356" s="389"/>
      <c r="X356" s="389"/>
      <c r="Y356" s="389"/>
    </row>
    <row r="357" spans="1:25" ht="14.25" customHeight="1" x14ac:dyDescent="0.2">
      <c r="A357" s="384"/>
      <c r="B357" s="384"/>
      <c r="C357" s="389"/>
      <c r="D357" s="389"/>
      <c r="E357" s="389"/>
      <c r="F357" s="389"/>
      <c r="G357" s="430"/>
      <c r="H357" s="430"/>
      <c r="I357" s="389"/>
      <c r="J357" s="389"/>
      <c r="K357" s="389"/>
      <c r="L357" s="389"/>
      <c r="M357" s="389"/>
      <c r="N357" s="389"/>
      <c r="O357" s="389"/>
      <c r="P357" s="389"/>
      <c r="Q357" s="389"/>
      <c r="R357" s="389"/>
      <c r="S357" s="389"/>
      <c r="T357" s="389"/>
      <c r="U357" s="389"/>
      <c r="V357" s="389"/>
      <c r="W357" s="389"/>
      <c r="X357" s="389"/>
      <c r="Y357" s="389"/>
    </row>
    <row r="358" spans="1:25" ht="14.25" customHeight="1" x14ac:dyDescent="0.2">
      <c r="A358" s="384"/>
      <c r="B358" s="384"/>
      <c r="C358" s="389"/>
      <c r="D358" s="389"/>
      <c r="E358" s="389"/>
      <c r="F358" s="389"/>
      <c r="G358" s="430"/>
      <c r="H358" s="430"/>
      <c r="I358" s="389"/>
      <c r="J358" s="389"/>
      <c r="K358" s="389"/>
      <c r="L358" s="389"/>
      <c r="M358" s="389"/>
      <c r="N358" s="389"/>
      <c r="O358" s="389"/>
      <c r="P358" s="389"/>
      <c r="Q358" s="389"/>
      <c r="R358" s="389"/>
      <c r="S358" s="389"/>
      <c r="T358" s="389"/>
      <c r="U358" s="389"/>
      <c r="V358" s="389"/>
      <c r="W358" s="389"/>
      <c r="X358" s="389"/>
      <c r="Y358" s="389"/>
    </row>
    <row r="359" spans="1:25" ht="14.25" customHeight="1" x14ac:dyDescent="0.2">
      <c r="A359" s="384"/>
      <c r="B359" s="384"/>
      <c r="C359" s="389"/>
      <c r="D359" s="389"/>
      <c r="E359" s="389"/>
      <c r="F359" s="389"/>
      <c r="G359" s="430"/>
      <c r="H359" s="430"/>
      <c r="I359" s="389"/>
      <c r="J359" s="389"/>
      <c r="K359" s="389"/>
      <c r="L359" s="389"/>
      <c r="M359" s="389"/>
      <c r="N359" s="389"/>
      <c r="O359" s="389"/>
      <c r="P359" s="389"/>
      <c r="Q359" s="389"/>
      <c r="R359" s="389"/>
      <c r="S359" s="389"/>
      <c r="T359" s="389"/>
      <c r="U359" s="389"/>
      <c r="V359" s="389"/>
      <c r="W359" s="389"/>
      <c r="X359" s="389"/>
      <c r="Y359" s="389"/>
    </row>
    <row r="360" spans="1:25" ht="14.25" customHeight="1" x14ac:dyDescent="0.2">
      <c r="A360" s="384"/>
      <c r="B360" s="384"/>
      <c r="C360" s="389"/>
      <c r="D360" s="389"/>
      <c r="E360" s="389"/>
      <c r="F360" s="389"/>
      <c r="G360" s="430"/>
      <c r="H360" s="430"/>
      <c r="I360" s="389"/>
      <c r="J360" s="389"/>
      <c r="K360" s="389"/>
      <c r="L360" s="389"/>
      <c r="M360" s="389"/>
      <c r="N360" s="389"/>
      <c r="O360" s="389"/>
      <c r="P360" s="389"/>
      <c r="Q360" s="389"/>
      <c r="R360" s="389"/>
      <c r="S360" s="389"/>
      <c r="T360" s="389"/>
      <c r="U360" s="389"/>
      <c r="V360" s="389"/>
      <c r="W360" s="389"/>
      <c r="X360" s="389"/>
      <c r="Y360" s="389"/>
    </row>
    <row r="361" spans="1:25" ht="14.25" customHeight="1" x14ac:dyDescent="0.2">
      <c r="A361" s="384"/>
      <c r="B361" s="384"/>
      <c r="C361" s="389"/>
      <c r="D361" s="389"/>
      <c r="E361" s="389"/>
      <c r="F361" s="389"/>
      <c r="G361" s="430"/>
      <c r="H361" s="430"/>
      <c r="I361" s="389"/>
      <c r="J361" s="389"/>
      <c r="K361" s="389"/>
      <c r="L361" s="389"/>
      <c r="M361" s="389"/>
      <c r="N361" s="389"/>
      <c r="O361" s="389"/>
      <c r="P361" s="389"/>
      <c r="Q361" s="389"/>
      <c r="R361" s="389"/>
      <c r="S361" s="389"/>
      <c r="T361" s="389"/>
      <c r="U361" s="389"/>
      <c r="V361" s="389"/>
      <c r="W361" s="389"/>
      <c r="X361" s="389"/>
      <c r="Y361" s="389"/>
    </row>
    <row r="362" spans="1:25" ht="14.25" customHeight="1" x14ac:dyDescent="0.2">
      <c r="A362" s="384"/>
      <c r="B362" s="384"/>
      <c r="C362" s="389"/>
      <c r="D362" s="389"/>
      <c r="E362" s="389"/>
      <c r="F362" s="389"/>
      <c r="G362" s="430"/>
      <c r="H362" s="430"/>
      <c r="I362" s="389"/>
      <c r="J362" s="389"/>
      <c r="K362" s="389"/>
      <c r="L362" s="389"/>
      <c r="M362" s="389"/>
      <c r="N362" s="389"/>
      <c r="O362" s="389"/>
      <c r="P362" s="389"/>
      <c r="Q362" s="389"/>
      <c r="R362" s="389"/>
      <c r="S362" s="389"/>
      <c r="T362" s="389"/>
      <c r="U362" s="389"/>
      <c r="V362" s="389"/>
      <c r="W362" s="389"/>
      <c r="X362" s="389"/>
      <c r="Y362" s="389"/>
    </row>
    <row r="363" spans="1:25" ht="14.25" customHeight="1" x14ac:dyDescent="0.2">
      <c r="A363" s="384"/>
      <c r="B363" s="384"/>
      <c r="C363" s="389"/>
      <c r="D363" s="389"/>
      <c r="E363" s="389"/>
      <c r="F363" s="389"/>
      <c r="G363" s="430"/>
      <c r="H363" s="430"/>
      <c r="I363" s="389"/>
      <c r="J363" s="389"/>
      <c r="K363" s="389"/>
      <c r="L363" s="389"/>
      <c r="M363" s="389"/>
      <c r="N363" s="389"/>
      <c r="O363" s="389"/>
      <c r="P363" s="389"/>
      <c r="Q363" s="389"/>
      <c r="R363" s="389"/>
      <c r="S363" s="389"/>
      <c r="T363" s="389"/>
      <c r="U363" s="389"/>
      <c r="V363" s="389"/>
      <c r="W363" s="389"/>
      <c r="X363" s="389"/>
      <c r="Y363" s="389"/>
    </row>
    <row r="364" spans="1:25" ht="14.25" customHeight="1" x14ac:dyDescent="0.2">
      <c r="A364" s="384"/>
      <c r="B364" s="384"/>
      <c r="C364" s="389"/>
      <c r="D364" s="389"/>
      <c r="E364" s="389"/>
      <c r="F364" s="389"/>
      <c r="G364" s="430"/>
      <c r="H364" s="430"/>
      <c r="I364" s="389"/>
      <c r="J364" s="389"/>
      <c r="K364" s="389"/>
      <c r="L364" s="389"/>
      <c r="M364" s="389"/>
      <c r="N364" s="389"/>
      <c r="O364" s="389"/>
      <c r="P364" s="389"/>
      <c r="Q364" s="389"/>
      <c r="R364" s="389"/>
      <c r="S364" s="389"/>
      <c r="T364" s="389"/>
      <c r="U364" s="389"/>
      <c r="V364" s="389"/>
      <c r="W364" s="389"/>
      <c r="X364" s="389"/>
      <c r="Y364" s="389"/>
    </row>
    <row r="365" spans="1:25" ht="14.25" customHeight="1" x14ac:dyDescent="0.2">
      <c r="A365" s="384"/>
      <c r="B365" s="384"/>
      <c r="C365" s="389"/>
      <c r="D365" s="389"/>
      <c r="E365" s="389"/>
      <c r="F365" s="389"/>
      <c r="G365" s="430"/>
      <c r="H365" s="430"/>
      <c r="I365" s="389"/>
      <c r="J365" s="389"/>
      <c r="K365" s="389"/>
      <c r="L365" s="389"/>
      <c r="M365" s="389"/>
      <c r="N365" s="389"/>
      <c r="O365" s="389"/>
      <c r="P365" s="389"/>
      <c r="Q365" s="389"/>
      <c r="R365" s="389"/>
      <c r="S365" s="389"/>
      <c r="T365" s="389"/>
      <c r="U365" s="389"/>
      <c r="V365" s="389"/>
      <c r="W365" s="389"/>
      <c r="X365" s="389"/>
      <c r="Y365" s="389"/>
    </row>
    <row r="366" spans="1:25" ht="14.25" customHeight="1" x14ac:dyDescent="0.2">
      <c r="A366" s="384"/>
      <c r="B366" s="384"/>
      <c r="C366" s="389"/>
      <c r="D366" s="389"/>
      <c r="E366" s="389"/>
      <c r="F366" s="389"/>
      <c r="G366" s="430"/>
      <c r="H366" s="430"/>
      <c r="I366" s="389"/>
      <c r="J366" s="389"/>
      <c r="K366" s="389"/>
      <c r="L366" s="389"/>
      <c r="M366" s="389"/>
      <c r="N366" s="389"/>
      <c r="O366" s="389"/>
      <c r="P366" s="389"/>
      <c r="Q366" s="389"/>
      <c r="R366" s="389"/>
      <c r="S366" s="389"/>
      <c r="T366" s="389"/>
      <c r="U366" s="389"/>
      <c r="V366" s="389"/>
      <c r="W366" s="389"/>
      <c r="X366" s="389"/>
      <c r="Y366" s="389"/>
    </row>
    <row r="367" spans="1:25" ht="14.25" customHeight="1" x14ac:dyDescent="0.2">
      <c r="A367" s="384"/>
      <c r="B367" s="384"/>
      <c r="C367" s="389"/>
      <c r="D367" s="389"/>
      <c r="E367" s="389"/>
      <c r="F367" s="389"/>
      <c r="G367" s="430"/>
      <c r="H367" s="430"/>
      <c r="I367" s="389"/>
      <c r="J367" s="389"/>
      <c r="K367" s="389"/>
      <c r="L367" s="389"/>
      <c r="M367" s="389"/>
      <c r="N367" s="389"/>
      <c r="O367" s="389"/>
      <c r="P367" s="389"/>
      <c r="Q367" s="389"/>
      <c r="R367" s="389"/>
      <c r="S367" s="389"/>
      <c r="T367" s="389"/>
      <c r="U367" s="389"/>
      <c r="V367" s="389"/>
      <c r="W367" s="389"/>
      <c r="X367" s="389"/>
      <c r="Y367" s="389"/>
    </row>
    <row r="368" spans="1:25" ht="14.25" customHeight="1" x14ac:dyDescent="0.2">
      <c r="A368" s="384"/>
      <c r="B368" s="384"/>
      <c r="C368" s="389"/>
      <c r="D368" s="389"/>
      <c r="E368" s="389"/>
      <c r="F368" s="389"/>
      <c r="G368" s="430"/>
      <c r="H368" s="430"/>
      <c r="I368" s="389"/>
      <c r="J368" s="389"/>
      <c r="K368" s="389"/>
      <c r="L368" s="389"/>
      <c r="M368" s="389"/>
      <c r="N368" s="389"/>
      <c r="O368" s="389"/>
      <c r="P368" s="389"/>
      <c r="Q368" s="389"/>
      <c r="R368" s="389"/>
      <c r="S368" s="389"/>
      <c r="T368" s="389"/>
      <c r="U368" s="389"/>
      <c r="V368" s="389"/>
      <c r="W368" s="389"/>
      <c r="X368" s="389"/>
      <c r="Y368" s="389"/>
    </row>
    <row r="369" spans="1:25" ht="14.25" customHeight="1" x14ac:dyDescent="0.2">
      <c r="A369" s="384"/>
      <c r="B369" s="384"/>
      <c r="C369" s="389"/>
      <c r="D369" s="389"/>
      <c r="E369" s="389"/>
      <c r="F369" s="389"/>
      <c r="G369" s="430"/>
      <c r="H369" s="430"/>
      <c r="I369" s="389"/>
      <c r="J369" s="389"/>
      <c r="K369" s="389"/>
      <c r="L369" s="389"/>
      <c r="M369" s="389"/>
      <c r="N369" s="389"/>
      <c r="O369" s="389"/>
      <c r="P369" s="389"/>
      <c r="Q369" s="389"/>
      <c r="R369" s="389"/>
      <c r="S369" s="389"/>
      <c r="T369" s="389"/>
      <c r="U369" s="389"/>
      <c r="V369" s="389"/>
      <c r="W369" s="389"/>
      <c r="X369" s="389"/>
      <c r="Y369" s="389"/>
    </row>
    <row r="370" spans="1:25" ht="14.25" customHeight="1" x14ac:dyDescent="0.2">
      <c r="A370" s="384"/>
      <c r="B370" s="384"/>
      <c r="C370" s="389"/>
      <c r="D370" s="389"/>
      <c r="E370" s="389"/>
      <c r="F370" s="389"/>
      <c r="G370" s="430"/>
      <c r="H370" s="430"/>
      <c r="I370" s="389"/>
      <c r="J370" s="389"/>
      <c r="K370" s="389"/>
      <c r="L370" s="389"/>
      <c r="M370" s="389"/>
      <c r="N370" s="389"/>
      <c r="O370" s="389"/>
      <c r="P370" s="389"/>
      <c r="Q370" s="389"/>
      <c r="R370" s="389"/>
      <c r="S370" s="389"/>
      <c r="T370" s="389"/>
      <c r="U370" s="389"/>
      <c r="V370" s="389"/>
      <c r="W370" s="389"/>
      <c r="X370" s="389"/>
      <c r="Y370" s="389"/>
    </row>
    <row r="371" spans="1:25" ht="14.25" customHeight="1" x14ac:dyDescent="0.2">
      <c r="A371" s="384"/>
      <c r="B371" s="384"/>
      <c r="C371" s="389"/>
      <c r="D371" s="389"/>
      <c r="E371" s="389"/>
      <c r="F371" s="389"/>
      <c r="G371" s="430"/>
      <c r="H371" s="430"/>
      <c r="I371" s="389"/>
      <c r="J371" s="389"/>
      <c r="K371" s="389"/>
      <c r="L371" s="389"/>
      <c r="M371" s="389"/>
      <c r="N371" s="389"/>
      <c r="O371" s="389"/>
      <c r="P371" s="389"/>
      <c r="Q371" s="389"/>
      <c r="R371" s="389"/>
      <c r="S371" s="389"/>
      <c r="T371" s="389"/>
      <c r="U371" s="389"/>
      <c r="V371" s="389"/>
      <c r="W371" s="389"/>
      <c r="X371" s="389"/>
      <c r="Y371" s="389"/>
    </row>
    <row r="372" spans="1:25" ht="14.25" customHeight="1" x14ac:dyDescent="0.2">
      <c r="A372" s="384"/>
      <c r="B372" s="384"/>
      <c r="C372" s="389"/>
      <c r="D372" s="389"/>
      <c r="E372" s="389"/>
      <c r="F372" s="389"/>
      <c r="G372" s="430"/>
      <c r="H372" s="430"/>
      <c r="I372" s="389"/>
      <c r="J372" s="389"/>
      <c r="K372" s="389"/>
      <c r="L372" s="389"/>
      <c r="M372" s="389"/>
      <c r="N372" s="389"/>
      <c r="O372" s="389"/>
      <c r="P372" s="389"/>
      <c r="Q372" s="389"/>
      <c r="R372" s="389"/>
      <c r="S372" s="389"/>
      <c r="T372" s="389"/>
      <c r="U372" s="389"/>
      <c r="V372" s="389"/>
      <c r="W372" s="389"/>
      <c r="X372" s="389"/>
      <c r="Y372" s="389"/>
    </row>
    <row r="373" spans="1:25" ht="14.25" customHeight="1" x14ac:dyDescent="0.2">
      <c r="A373" s="384"/>
      <c r="B373" s="384"/>
      <c r="C373" s="389"/>
      <c r="D373" s="389"/>
      <c r="E373" s="389"/>
      <c r="F373" s="389"/>
      <c r="G373" s="430"/>
      <c r="H373" s="430"/>
      <c r="I373" s="389"/>
      <c r="J373" s="389"/>
      <c r="K373" s="389"/>
      <c r="L373" s="389"/>
      <c r="M373" s="389"/>
      <c r="N373" s="389"/>
      <c r="O373" s="389"/>
      <c r="P373" s="389"/>
      <c r="Q373" s="389"/>
      <c r="R373" s="389"/>
      <c r="S373" s="389"/>
      <c r="T373" s="389"/>
      <c r="U373" s="389"/>
      <c r="V373" s="389"/>
      <c r="W373" s="389"/>
      <c r="X373" s="389"/>
      <c r="Y373" s="389"/>
    </row>
    <row r="374" spans="1:25" ht="14.25" customHeight="1" x14ac:dyDescent="0.2">
      <c r="A374" s="384"/>
      <c r="B374" s="384"/>
      <c r="C374" s="389"/>
      <c r="D374" s="389"/>
      <c r="E374" s="389"/>
      <c r="F374" s="389"/>
      <c r="G374" s="430"/>
      <c r="H374" s="430"/>
      <c r="I374" s="389"/>
      <c r="J374" s="389"/>
      <c r="K374" s="389"/>
      <c r="L374" s="389"/>
      <c r="M374" s="389"/>
      <c r="N374" s="389"/>
      <c r="O374" s="389"/>
      <c r="P374" s="389"/>
      <c r="Q374" s="389"/>
      <c r="R374" s="389"/>
      <c r="S374" s="389"/>
      <c r="T374" s="389"/>
      <c r="U374" s="389"/>
      <c r="V374" s="389"/>
      <c r="W374" s="389"/>
      <c r="X374" s="389"/>
      <c r="Y374" s="389"/>
    </row>
    <row r="375" spans="1:25" ht="14.25" customHeight="1" x14ac:dyDescent="0.2">
      <c r="A375" s="384"/>
      <c r="B375" s="384"/>
      <c r="C375" s="389"/>
      <c r="D375" s="389"/>
      <c r="E375" s="389"/>
      <c r="F375" s="389"/>
      <c r="G375" s="430"/>
      <c r="H375" s="430"/>
      <c r="I375" s="389"/>
      <c r="J375" s="389"/>
      <c r="K375" s="389"/>
      <c r="L375" s="389"/>
      <c r="M375" s="389"/>
      <c r="N375" s="389"/>
      <c r="O375" s="389"/>
      <c r="P375" s="389"/>
      <c r="Q375" s="389"/>
      <c r="R375" s="389"/>
      <c r="S375" s="389"/>
      <c r="T375" s="389"/>
      <c r="U375" s="389"/>
      <c r="V375" s="389"/>
      <c r="W375" s="389"/>
      <c r="X375" s="389"/>
      <c r="Y375" s="389"/>
    </row>
    <row r="376" spans="1:25" ht="14.25" customHeight="1" x14ac:dyDescent="0.2">
      <c r="A376" s="384"/>
      <c r="B376" s="384"/>
      <c r="C376" s="389"/>
      <c r="D376" s="389"/>
      <c r="E376" s="389"/>
      <c r="F376" s="389"/>
      <c r="G376" s="430"/>
      <c r="H376" s="430"/>
      <c r="I376" s="389"/>
      <c r="J376" s="389"/>
      <c r="K376" s="389"/>
      <c r="L376" s="389"/>
      <c r="M376" s="389"/>
      <c r="N376" s="389"/>
      <c r="O376" s="389"/>
      <c r="P376" s="389"/>
      <c r="Q376" s="389"/>
      <c r="R376" s="389"/>
      <c r="S376" s="389"/>
      <c r="T376" s="389"/>
      <c r="U376" s="389"/>
      <c r="V376" s="389"/>
      <c r="W376" s="389"/>
      <c r="X376" s="389"/>
      <c r="Y376" s="389"/>
    </row>
    <row r="377" spans="1:25" ht="14.25" customHeight="1" x14ac:dyDescent="0.2">
      <c r="A377" s="384"/>
      <c r="B377" s="384"/>
      <c r="C377" s="389"/>
      <c r="D377" s="389"/>
      <c r="E377" s="389"/>
      <c r="F377" s="389"/>
      <c r="G377" s="430"/>
      <c r="H377" s="430"/>
      <c r="I377" s="389"/>
      <c r="J377" s="389"/>
      <c r="K377" s="389"/>
      <c r="L377" s="389"/>
      <c r="M377" s="389"/>
      <c r="N377" s="389"/>
      <c r="O377" s="389"/>
      <c r="P377" s="389"/>
      <c r="Q377" s="389"/>
      <c r="R377" s="389"/>
      <c r="S377" s="389"/>
      <c r="T377" s="389"/>
      <c r="U377" s="389"/>
      <c r="V377" s="389"/>
      <c r="W377" s="389"/>
      <c r="X377" s="389"/>
      <c r="Y377" s="389"/>
    </row>
    <row r="378" spans="1:25" ht="14.25" customHeight="1" x14ac:dyDescent="0.2">
      <c r="A378" s="384"/>
      <c r="B378" s="384"/>
      <c r="C378" s="389"/>
      <c r="D378" s="389"/>
      <c r="E378" s="389"/>
      <c r="F378" s="389"/>
      <c r="G378" s="430"/>
      <c r="H378" s="430"/>
      <c r="I378" s="389"/>
      <c r="J378" s="389"/>
      <c r="K378" s="389"/>
      <c r="L378" s="389"/>
      <c r="M378" s="389"/>
      <c r="N378" s="389"/>
      <c r="O378" s="389"/>
      <c r="P378" s="389"/>
      <c r="Q378" s="389"/>
      <c r="R378" s="389"/>
      <c r="S378" s="389"/>
      <c r="T378" s="389"/>
      <c r="U378" s="389"/>
      <c r="V378" s="389"/>
      <c r="W378" s="389"/>
      <c r="X378" s="389"/>
      <c r="Y378" s="389"/>
    </row>
    <row r="379" spans="1:25" ht="14.25" customHeight="1" x14ac:dyDescent="0.2">
      <c r="A379" s="384"/>
      <c r="B379" s="384"/>
      <c r="C379" s="389"/>
      <c r="D379" s="389"/>
      <c r="E379" s="389"/>
      <c r="F379" s="389"/>
      <c r="G379" s="430"/>
      <c r="H379" s="430"/>
      <c r="I379" s="389"/>
      <c r="J379" s="389"/>
      <c r="K379" s="389"/>
      <c r="L379" s="389"/>
      <c r="M379" s="389"/>
      <c r="N379" s="389"/>
      <c r="O379" s="389"/>
      <c r="P379" s="389"/>
      <c r="Q379" s="389"/>
      <c r="R379" s="389"/>
      <c r="S379" s="389"/>
      <c r="T379" s="389"/>
      <c r="U379" s="389"/>
      <c r="V379" s="389"/>
      <c r="W379" s="389"/>
      <c r="X379" s="389"/>
      <c r="Y379" s="389"/>
    </row>
    <row r="380" spans="1:25" ht="14.25" customHeight="1" x14ac:dyDescent="0.2">
      <c r="A380" s="384"/>
      <c r="B380" s="384"/>
      <c r="C380" s="389"/>
      <c r="D380" s="389"/>
      <c r="E380" s="389"/>
      <c r="F380" s="389"/>
      <c r="G380" s="430"/>
      <c r="H380" s="430"/>
      <c r="I380" s="389"/>
      <c r="J380" s="389"/>
      <c r="K380" s="389"/>
      <c r="L380" s="389"/>
      <c r="M380" s="389"/>
      <c r="N380" s="389"/>
      <c r="O380" s="389"/>
      <c r="P380" s="389"/>
      <c r="Q380" s="389"/>
      <c r="R380" s="389"/>
      <c r="S380" s="389"/>
      <c r="T380" s="389"/>
      <c r="U380" s="389"/>
      <c r="V380" s="389"/>
      <c r="W380" s="389"/>
      <c r="X380" s="389"/>
      <c r="Y380" s="389"/>
    </row>
    <row r="381" spans="1:25" ht="14.25" customHeight="1" x14ac:dyDescent="0.2">
      <c r="A381" s="384"/>
      <c r="B381" s="384"/>
      <c r="C381" s="389"/>
      <c r="D381" s="389"/>
      <c r="E381" s="389"/>
      <c r="F381" s="389"/>
      <c r="G381" s="430"/>
      <c r="H381" s="430"/>
      <c r="I381" s="389"/>
      <c r="J381" s="389"/>
      <c r="K381" s="389"/>
      <c r="L381" s="389"/>
      <c r="M381" s="389"/>
      <c r="N381" s="389"/>
      <c r="O381" s="389"/>
      <c r="P381" s="389"/>
      <c r="Q381" s="389"/>
      <c r="R381" s="389"/>
      <c r="S381" s="389"/>
      <c r="T381" s="389"/>
      <c r="U381" s="389"/>
      <c r="V381" s="389"/>
      <c r="W381" s="389"/>
      <c r="X381" s="389"/>
      <c r="Y381" s="389"/>
    </row>
    <row r="382" spans="1:25" ht="14.25" customHeight="1" x14ac:dyDescent="0.2">
      <c r="A382" s="384"/>
      <c r="B382" s="384"/>
      <c r="C382" s="389"/>
      <c r="D382" s="389"/>
      <c r="E382" s="389"/>
      <c r="F382" s="389"/>
      <c r="G382" s="430"/>
      <c r="H382" s="430"/>
      <c r="I382" s="389"/>
      <c r="J382" s="389"/>
      <c r="K382" s="389"/>
      <c r="L382" s="389"/>
      <c r="M382" s="389"/>
      <c r="N382" s="389"/>
      <c r="O382" s="389"/>
      <c r="P382" s="389"/>
      <c r="Q382" s="389"/>
      <c r="R382" s="389"/>
      <c r="S382" s="389"/>
      <c r="T382" s="389"/>
      <c r="U382" s="389"/>
      <c r="V382" s="389"/>
      <c r="W382" s="389"/>
      <c r="X382" s="389"/>
      <c r="Y382" s="389"/>
    </row>
    <row r="383" spans="1:25" ht="14.25" customHeight="1" x14ac:dyDescent="0.2">
      <c r="A383" s="384"/>
      <c r="B383" s="384"/>
      <c r="C383" s="389"/>
      <c r="D383" s="389"/>
      <c r="E383" s="389"/>
      <c r="F383" s="389"/>
      <c r="G383" s="430"/>
      <c r="H383" s="430"/>
      <c r="I383" s="389"/>
      <c r="J383" s="389"/>
      <c r="K383" s="389"/>
      <c r="L383" s="389"/>
      <c r="M383" s="389"/>
      <c r="N383" s="389"/>
      <c r="O383" s="389"/>
      <c r="P383" s="389"/>
      <c r="Q383" s="389"/>
      <c r="R383" s="389"/>
      <c r="S383" s="389"/>
      <c r="T383" s="389"/>
      <c r="U383" s="389"/>
      <c r="V383" s="389"/>
      <c r="W383" s="389"/>
      <c r="X383" s="389"/>
      <c r="Y383" s="389"/>
    </row>
    <row r="384" spans="1:25" ht="14.25" customHeight="1" x14ac:dyDescent="0.2">
      <c r="A384" s="384"/>
      <c r="B384" s="384"/>
      <c r="C384" s="389"/>
      <c r="D384" s="389"/>
      <c r="E384" s="389"/>
      <c r="F384" s="389"/>
      <c r="G384" s="430"/>
      <c r="H384" s="430"/>
      <c r="I384" s="389"/>
      <c r="J384" s="389"/>
      <c r="K384" s="389"/>
      <c r="L384" s="389"/>
      <c r="M384" s="389"/>
      <c r="N384" s="389"/>
      <c r="O384" s="389"/>
      <c r="P384" s="389"/>
      <c r="Q384" s="389"/>
      <c r="R384" s="389"/>
      <c r="S384" s="389"/>
      <c r="T384" s="389"/>
      <c r="U384" s="389"/>
      <c r="V384" s="389"/>
      <c r="W384" s="389"/>
      <c r="X384" s="389"/>
      <c r="Y384" s="389"/>
    </row>
    <row r="385" spans="1:25" ht="14.25" customHeight="1" x14ac:dyDescent="0.2">
      <c r="A385" s="384"/>
      <c r="B385" s="384"/>
      <c r="C385" s="389"/>
      <c r="D385" s="389"/>
      <c r="E385" s="389"/>
      <c r="F385" s="389"/>
      <c r="G385" s="430"/>
      <c r="H385" s="430"/>
      <c r="I385" s="389"/>
      <c r="J385" s="389"/>
      <c r="K385" s="389"/>
      <c r="L385" s="389"/>
      <c r="M385" s="389"/>
      <c r="N385" s="389"/>
      <c r="O385" s="389"/>
      <c r="P385" s="389"/>
      <c r="Q385" s="389"/>
      <c r="R385" s="389"/>
      <c r="S385" s="389"/>
      <c r="T385" s="389"/>
      <c r="U385" s="389"/>
      <c r="V385" s="389"/>
      <c r="W385" s="389"/>
      <c r="X385" s="389"/>
      <c r="Y385" s="389"/>
    </row>
    <row r="386" spans="1:25" ht="14.25" customHeight="1" x14ac:dyDescent="0.2">
      <c r="A386" s="384"/>
      <c r="B386" s="384"/>
      <c r="C386" s="389"/>
      <c r="D386" s="389"/>
      <c r="E386" s="389"/>
      <c r="F386" s="389"/>
      <c r="G386" s="430"/>
      <c r="H386" s="430"/>
      <c r="I386" s="389"/>
      <c r="J386" s="389"/>
      <c r="K386" s="389"/>
      <c r="L386" s="389"/>
      <c r="M386" s="389"/>
      <c r="N386" s="389"/>
      <c r="O386" s="389"/>
      <c r="P386" s="389"/>
      <c r="Q386" s="389"/>
      <c r="R386" s="389"/>
      <c r="S386" s="389"/>
      <c r="T386" s="389"/>
      <c r="U386" s="389"/>
      <c r="V386" s="389"/>
      <c r="W386" s="389"/>
      <c r="X386" s="389"/>
      <c r="Y386" s="389"/>
    </row>
    <row r="387" spans="1:25" ht="14.25" customHeight="1" x14ac:dyDescent="0.2">
      <c r="A387" s="384"/>
      <c r="B387" s="384"/>
      <c r="C387" s="389"/>
      <c r="D387" s="389"/>
      <c r="E387" s="389"/>
      <c r="F387" s="389"/>
      <c r="G387" s="430"/>
      <c r="H387" s="430"/>
      <c r="I387" s="389"/>
      <c r="J387" s="389"/>
      <c r="K387" s="389"/>
      <c r="L387" s="389"/>
      <c r="M387" s="389"/>
      <c r="N387" s="389"/>
      <c r="O387" s="389"/>
      <c r="P387" s="389"/>
      <c r="Q387" s="389"/>
      <c r="R387" s="389"/>
      <c r="S387" s="389"/>
      <c r="T387" s="389"/>
      <c r="U387" s="389"/>
      <c r="V387" s="389"/>
      <c r="W387" s="389"/>
      <c r="X387" s="389"/>
      <c r="Y387" s="389"/>
    </row>
    <row r="388" spans="1:25" ht="14.25" customHeight="1" x14ac:dyDescent="0.2">
      <c r="A388" s="384"/>
      <c r="B388" s="384"/>
      <c r="C388" s="389"/>
      <c r="D388" s="389"/>
      <c r="E388" s="389"/>
      <c r="F388" s="389"/>
      <c r="G388" s="430"/>
      <c r="H388" s="430"/>
      <c r="I388" s="389"/>
      <c r="J388" s="389"/>
      <c r="K388" s="389"/>
      <c r="L388" s="389"/>
      <c r="M388" s="389"/>
      <c r="N388" s="389"/>
      <c r="O388" s="389"/>
      <c r="P388" s="389"/>
      <c r="Q388" s="389"/>
      <c r="R388" s="389"/>
      <c r="S388" s="389"/>
      <c r="T388" s="389"/>
      <c r="U388" s="389"/>
      <c r="V388" s="389"/>
      <c r="W388" s="389"/>
      <c r="X388" s="389"/>
      <c r="Y388" s="389"/>
    </row>
    <row r="389" spans="1:25" ht="14.25" customHeight="1" x14ac:dyDescent="0.2">
      <c r="A389" s="384"/>
      <c r="B389" s="384"/>
      <c r="C389" s="389"/>
      <c r="D389" s="389"/>
      <c r="E389" s="389"/>
      <c r="F389" s="389"/>
      <c r="G389" s="430"/>
      <c r="H389" s="430"/>
      <c r="I389" s="389"/>
      <c r="J389" s="389"/>
      <c r="K389" s="389"/>
      <c r="L389" s="389"/>
      <c r="M389" s="389"/>
      <c r="N389" s="389"/>
      <c r="O389" s="389"/>
      <c r="P389" s="389"/>
      <c r="Q389" s="389"/>
      <c r="R389" s="389"/>
      <c r="S389" s="389"/>
      <c r="T389" s="389"/>
      <c r="U389" s="389"/>
      <c r="V389" s="389"/>
      <c r="W389" s="389"/>
      <c r="X389" s="389"/>
      <c r="Y389" s="389"/>
    </row>
    <row r="390" spans="1:25" ht="14.25" customHeight="1" x14ac:dyDescent="0.2">
      <c r="A390" s="384"/>
      <c r="B390" s="384"/>
      <c r="C390" s="389"/>
      <c r="D390" s="389"/>
      <c r="E390" s="389"/>
      <c r="F390" s="389"/>
      <c r="G390" s="430"/>
      <c r="H390" s="430"/>
      <c r="I390" s="389"/>
      <c r="J390" s="389"/>
      <c r="K390" s="389"/>
      <c r="L390" s="389"/>
      <c r="M390" s="389"/>
      <c r="N390" s="389"/>
      <c r="O390" s="389"/>
      <c r="P390" s="389"/>
      <c r="Q390" s="389"/>
      <c r="R390" s="389"/>
      <c r="S390" s="389"/>
      <c r="T390" s="389"/>
      <c r="U390" s="389"/>
      <c r="V390" s="389"/>
      <c r="W390" s="389"/>
      <c r="X390" s="389"/>
      <c r="Y390" s="389"/>
    </row>
    <row r="391" spans="1:25" ht="14.25" customHeight="1" x14ac:dyDescent="0.2">
      <c r="A391" s="384"/>
      <c r="B391" s="384"/>
      <c r="C391" s="389"/>
      <c r="D391" s="389"/>
      <c r="E391" s="389"/>
      <c r="F391" s="389"/>
      <c r="G391" s="430"/>
      <c r="H391" s="430"/>
      <c r="I391" s="389"/>
      <c r="J391" s="389"/>
      <c r="K391" s="389"/>
      <c r="L391" s="389"/>
      <c r="M391" s="389"/>
      <c r="N391" s="389"/>
      <c r="O391" s="389"/>
      <c r="P391" s="389"/>
      <c r="Q391" s="389"/>
      <c r="R391" s="389"/>
      <c r="S391" s="389"/>
      <c r="T391" s="389"/>
      <c r="U391" s="389"/>
      <c r="V391" s="389"/>
      <c r="W391" s="389"/>
      <c r="X391" s="389"/>
      <c r="Y391" s="389"/>
    </row>
    <row r="392" spans="1:25" ht="14.25" customHeight="1" x14ac:dyDescent="0.2">
      <c r="A392" s="384"/>
      <c r="B392" s="384"/>
      <c r="C392" s="389"/>
      <c r="D392" s="389"/>
      <c r="E392" s="389"/>
      <c r="F392" s="389"/>
      <c r="G392" s="430"/>
      <c r="H392" s="430"/>
      <c r="I392" s="389"/>
      <c r="J392" s="389"/>
      <c r="K392" s="389"/>
      <c r="L392" s="389"/>
      <c r="M392" s="389"/>
      <c r="N392" s="389"/>
      <c r="O392" s="389"/>
      <c r="P392" s="389"/>
      <c r="Q392" s="389"/>
      <c r="R392" s="389"/>
      <c r="S392" s="389"/>
      <c r="T392" s="389"/>
      <c r="U392" s="389"/>
      <c r="V392" s="389"/>
      <c r="W392" s="389"/>
      <c r="X392" s="389"/>
      <c r="Y392" s="389"/>
    </row>
    <row r="393" spans="1:25" ht="14.25" customHeight="1" x14ac:dyDescent="0.2">
      <c r="A393" s="384"/>
      <c r="B393" s="384"/>
      <c r="C393" s="389"/>
      <c r="D393" s="389"/>
      <c r="E393" s="389"/>
      <c r="F393" s="389"/>
      <c r="G393" s="430"/>
      <c r="H393" s="430"/>
      <c r="I393" s="389"/>
      <c r="J393" s="389"/>
      <c r="K393" s="389"/>
      <c r="L393" s="389"/>
      <c r="M393" s="389"/>
      <c r="N393" s="389"/>
      <c r="O393" s="389"/>
      <c r="P393" s="389"/>
      <c r="Q393" s="389"/>
      <c r="R393" s="389"/>
      <c r="S393" s="389"/>
      <c r="T393" s="389"/>
      <c r="U393" s="389"/>
      <c r="V393" s="389"/>
      <c r="W393" s="389"/>
      <c r="X393" s="389"/>
      <c r="Y393" s="389"/>
    </row>
    <row r="394" spans="1:25" ht="14.25" customHeight="1" x14ac:dyDescent="0.2">
      <c r="A394" s="384"/>
      <c r="B394" s="384"/>
      <c r="C394" s="389"/>
      <c r="D394" s="389"/>
      <c r="E394" s="389"/>
      <c r="F394" s="389"/>
      <c r="G394" s="430"/>
      <c r="H394" s="430"/>
      <c r="I394" s="389"/>
      <c r="J394" s="389"/>
      <c r="K394" s="389"/>
      <c r="L394" s="389"/>
      <c r="M394" s="389"/>
      <c r="N394" s="389"/>
      <c r="O394" s="389"/>
      <c r="P394" s="389"/>
      <c r="Q394" s="389"/>
      <c r="R394" s="389"/>
      <c r="S394" s="389"/>
      <c r="T394" s="389"/>
      <c r="U394" s="389"/>
      <c r="V394" s="389"/>
      <c r="W394" s="389"/>
      <c r="X394" s="389"/>
      <c r="Y394" s="389"/>
    </row>
    <row r="395" spans="1:25" ht="14.25" customHeight="1" x14ac:dyDescent="0.2">
      <c r="A395" s="384"/>
      <c r="B395" s="384"/>
      <c r="C395" s="389"/>
      <c r="D395" s="389"/>
      <c r="E395" s="389"/>
      <c r="F395" s="389"/>
      <c r="G395" s="430"/>
      <c r="H395" s="430"/>
      <c r="I395" s="389"/>
      <c r="J395" s="389"/>
      <c r="K395" s="389"/>
      <c r="L395" s="389"/>
      <c r="M395" s="389"/>
      <c r="N395" s="389"/>
      <c r="O395" s="389"/>
      <c r="P395" s="389"/>
      <c r="Q395" s="389"/>
      <c r="R395" s="389"/>
      <c r="S395" s="389"/>
      <c r="T395" s="389"/>
      <c r="U395" s="389"/>
      <c r="V395" s="389"/>
      <c r="W395" s="389"/>
      <c r="X395" s="389"/>
      <c r="Y395" s="389"/>
    </row>
    <row r="396" spans="1:25" ht="14.25" customHeight="1" x14ac:dyDescent="0.2">
      <c r="A396" s="384"/>
      <c r="B396" s="384"/>
      <c r="C396" s="389"/>
      <c r="D396" s="389"/>
      <c r="E396" s="389"/>
      <c r="F396" s="389"/>
      <c r="G396" s="430"/>
      <c r="H396" s="430"/>
      <c r="I396" s="389"/>
      <c r="J396" s="389"/>
      <c r="K396" s="389"/>
      <c r="L396" s="389"/>
      <c r="M396" s="389"/>
      <c r="N396" s="389"/>
      <c r="O396" s="389"/>
      <c r="P396" s="389"/>
      <c r="Q396" s="389"/>
      <c r="R396" s="389"/>
      <c r="S396" s="389"/>
      <c r="T396" s="389"/>
      <c r="U396" s="389"/>
      <c r="V396" s="389"/>
      <c r="W396" s="389"/>
      <c r="X396" s="389"/>
      <c r="Y396" s="389"/>
    </row>
    <row r="397" spans="1:25" ht="14.25" customHeight="1" x14ac:dyDescent="0.2">
      <c r="A397" s="384"/>
      <c r="B397" s="384"/>
      <c r="C397" s="389"/>
      <c r="D397" s="389"/>
      <c r="E397" s="389"/>
      <c r="F397" s="389"/>
      <c r="G397" s="430"/>
      <c r="H397" s="430"/>
      <c r="I397" s="389"/>
      <c r="J397" s="389"/>
      <c r="K397" s="389"/>
      <c r="L397" s="389"/>
      <c r="M397" s="389"/>
      <c r="N397" s="389"/>
      <c r="O397" s="389"/>
      <c r="P397" s="389"/>
      <c r="Q397" s="389"/>
      <c r="R397" s="389"/>
      <c r="S397" s="389"/>
      <c r="T397" s="389"/>
      <c r="U397" s="389"/>
      <c r="V397" s="389"/>
      <c r="W397" s="389"/>
      <c r="X397" s="389"/>
      <c r="Y397" s="389"/>
    </row>
    <row r="398" spans="1:25" ht="14.25" customHeight="1" x14ac:dyDescent="0.2">
      <c r="A398" s="384"/>
      <c r="B398" s="384"/>
      <c r="C398" s="389"/>
      <c r="D398" s="389"/>
      <c r="E398" s="389"/>
      <c r="F398" s="389"/>
      <c r="G398" s="430"/>
      <c r="H398" s="430"/>
      <c r="I398" s="389"/>
      <c r="J398" s="389"/>
      <c r="K398" s="389"/>
      <c r="L398" s="389"/>
      <c r="M398" s="389"/>
      <c r="N398" s="389"/>
      <c r="O398" s="389"/>
      <c r="P398" s="389"/>
      <c r="Q398" s="389"/>
      <c r="R398" s="389"/>
      <c r="S398" s="389"/>
      <c r="T398" s="389"/>
      <c r="U398" s="389"/>
      <c r="V398" s="389"/>
      <c r="W398" s="389"/>
      <c r="X398" s="389"/>
      <c r="Y398" s="389"/>
    </row>
    <row r="399" spans="1:25" ht="14.25" customHeight="1" x14ac:dyDescent="0.2">
      <c r="A399" s="384"/>
      <c r="B399" s="384"/>
      <c r="C399" s="389"/>
      <c r="D399" s="389"/>
      <c r="E399" s="389"/>
      <c r="F399" s="389"/>
      <c r="G399" s="430"/>
      <c r="H399" s="430"/>
      <c r="I399" s="389"/>
      <c r="J399" s="389"/>
      <c r="K399" s="389"/>
      <c r="L399" s="389"/>
      <c r="M399" s="389"/>
      <c r="N399" s="389"/>
      <c r="O399" s="389"/>
      <c r="P399" s="389"/>
      <c r="Q399" s="389"/>
      <c r="R399" s="389"/>
      <c r="S399" s="389"/>
      <c r="T399" s="389"/>
      <c r="U399" s="389"/>
      <c r="V399" s="389"/>
      <c r="W399" s="389"/>
      <c r="X399" s="389"/>
      <c r="Y399" s="389"/>
    </row>
    <row r="400" spans="1:25" ht="14.25" customHeight="1" x14ac:dyDescent="0.2">
      <c r="A400" s="384"/>
      <c r="B400" s="384"/>
      <c r="C400" s="389"/>
      <c r="D400" s="389"/>
      <c r="E400" s="389"/>
      <c r="F400" s="389"/>
      <c r="G400" s="430"/>
      <c r="H400" s="430"/>
      <c r="I400" s="389"/>
      <c r="J400" s="389"/>
      <c r="K400" s="389"/>
      <c r="L400" s="389"/>
      <c r="M400" s="389"/>
      <c r="N400" s="389"/>
      <c r="O400" s="389"/>
      <c r="P400" s="389"/>
      <c r="Q400" s="389"/>
      <c r="R400" s="389"/>
      <c r="S400" s="389"/>
      <c r="T400" s="389"/>
      <c r="U400" s="389"/>
      <c r="V400" s="389"/>
      <c r="W400" s="389"/>
      <c r="X400" s="389"/>
      <c r="Y400" s="389"/>
    </row>
    <row r="401" spans="1:25" ht="14.25" customHeight="1" x14ac:dyDescent="0.2">
      <c r="A401" s="384"/>
      <c r="B401" s="384"/>
      <c r="C401" s="389"/>
      <c r="D401" s="389"/>
      <c r="E401" s="389"/>
      <c r="F401" s="389"/>
      <c r="G401" s="430"/>
      <c r="H401" s="430"/>
      <c r="I401" s="389"/>
      <c r="J401" s="389"/>
      <c r="K401" s="389"/>
      <c r="L401" s="389"/>
      <c r="M401" s="389"/>
      <c r="N401" s="389"/>
      <c r="O401" s="389"/>
      <c r="P401" s="389"/>
      <c r="Q401" s="389"/>
      <c r="R401" s="389"/>
      <c r="S401" s="389"/>
      <c r="T401" s="389"/>
      <c r="U401" s="389"/>
      <c r="V401" s="389"/>
      <c r="W401" s="389"/>
      <c r="X401" s="389"/>
      <c r="Y401" s="389"/>
    </row>
    <row r="402" spans="1:25" ht="14.25" customHeight="1" x14ac:dyDescent="0.2">
      <c r="A402" s="384"/>
      <c r="B402" s="384"/>
      <c r="C402" s="389"/>
      <c r="D402" s="389"/>
      <c r="E402" s="389"/>
      <c r="F402" s="389"/>
      <c r="G402" s="430"/>
      <c r="H402" s="430"/>
      <c r="I402" s="389"/>
      <c r="J402" s="389"/>
      <c r="K402" s="389"/>
      <c r="L402" s="389"/>
      <c r="M402" s="389"/>
      <c r="N402" s="389"/>
      <c r="O402" s="389"/>
      <c r="P402" s="389"/>
      <c r="Q402" s="389"/>
      <c r="R402" s="389"/>
      <c r="S402" s="389"/>
      <c r="T402" s="389"/>
      <c r="U402" s="389"/>
      <c r="V402" s="389"/>
      <c r="W402" s="389"/>
      <c r="X402" s="389"/>
      <c r="Y402" s="389"/>
    </row>
    <row r="403" spans="1:25" ht="14.25" customHeight="1" x14ac:dyDescent="0.2">
      <c r="A403" s="384"/>
      <c r="B403" s="384"/>
      <c r="C403" s="389"/>
      <c r="D403" s="389"/>
      <c r="E403" s="389"/>
      <c r="F403" s="389"/>
      <c r="G403" s="430"/>
      <c r="H403" s="430"/>
      <c r="I403" s="389"/>
      <c r="J403" s="389"/>
      <c r="K403" s="389"/>
      <c r="L403" s="389"/>
      <c r="M403" s="389"/>
      <c r="N403" s="389"/>
      <c r="O403" s="389"/>
      <c r="P403" s="389"/>
      <c r="Q403" s="389"/>
      <c r="R403" s="389"/>
      <c r="S403" s="389"/>
      <c r="T403" s="389"/>
      <c r="U403" s="389"/>
      <c r="V403" s="389"/>
      <c r="W403" s="389"/>
      <c r="X403" s="389"/>
      <c r="Y403" s="389"/>
    </row>
    <row r="404" spans="1:25" ht="14.25" customHeight="1" x14ac:dyDescent="0.2">
      <c r="A404" s="384"/>
      <c r="B404" s="384"/>
      <c r="C404" s="389"/>
      <c r="D404" s="389"/>
      <c r="E404" s="389"/>
      <c r="F404" s="389"/>
      <c r="G404" s="430"/>
      <c r="H404" s="430"/>
      <c r="I404" s="389"/>
      <c r="J404" s="389"/>
      <c r="K404" s="389"/>
      <c r="L404" s="389"/>
      <c r="M404" s="389"/>
      <c r="N404" s="389"/>
      <c r="O404" s="389"/>
      <c r="P404" s="389"/>
      <c r="Q404" s="389"/>
      <c r="R404" s="389"/>
      <c r="S404" s="389"/>
      <c r="T404" s="389"/>
      <c r="U404" s="389"/>
      <c r="V404" s="389"/>
      <c r="W404" s="389"/>
      <c r="X404" s="389"/>
      <c r="Y404" s="389"/>
    </row>
    <row r="405" spans="1:25" ht="14.25" customHeight="1" x14ac:dyDescent="0.2">
      <c r="A405" s="384"/>
      <c r="B405" s="384"/>
      <c r="C405" s="389"/>
      <c r="D405" s="389"/>
      <c r="E405" s="389"/>
      <c r="F405" s="389"/>
      <c r="G405" s="430"/>
      <c r="H405" s="430"/>
      <c r="I405" s="389"/>
      <c r="J405" s="389"/>
      <c r="K405" s="389"/>
      <c r="L405" s="389"/>
      <c r="M405" s="389"/>
      <c r="N405" s="389"/>
      <c r="O405" s="389"/>
      <c r="P405" s="389"/>
      <c r="Q405" s="389"/>
      <c r="R405" s="389"/>
      <c r="S405" s="389"/>
      <c r="T405" s="389"/>
      <c r="U405" s="389"/>
      <c r="V405" s="389"/>
      <c r="W405" s="389"/>
      <c r="X405" s="389"/>
      <c r="Y405" s="389"/>
    </row>
    <row r="406" spans="1:25" ht="14.25" customHeight="1" x14ac:dyDescent="0.2">
      <c r="A406" s="384"/>
      <c r="B406" s="384"/>
      <c r="C406" s="389"/>
      <c r="D406" s="389"/>
      <c r="E406" s="389"/>
      <c r="F406" s="389"/>
      <c r="G406" s="430"/>
      <c r="H406" s="430"/>
      <c r="I406" s="389"/>
      <c r="J406" s="389"/>
      <c r="K406" s="389"/>
      <c r="L406" s="389"/>
      <c r="M406" s="389"/>
      <c r="N406" s="389"/>
      <c r="O406" s="389"/>
      <c r="P406" s="389"/>
      <c r="Q406" s="389"/>
      <c r="R406" s="389"/>
      <c r="S406" s="389"/>
      <c r="T406" s="389"/>
      <c r="U406" s="389"/>
      <c r="V406" s="389"/>
      <c r="W406" s="389"/>
      <c r="X406" s="389"/>
      <c r="Y406" s="389"/>
    </row>
    <row r="407" spans="1:25" ht="14.25" customHeight="1" x14ac:dyDescent="0.2">
      <c r="A407" s="384"/>
      <c r="B407" s="384"/>
      <c r="C407" s="389"/>
      <c r="D407" s="389"/>
      <c r="E407" s="389"/>
      <c r="F407" s="389"/>
      <c r="G407" s="430"/>
      <c r="H407" s="430"/>
      <c r="I407" s="389"/>
      <c r="J407" s="389"/>
      <c r="K407" s="389"/>
      <c r="L407" s="389"/>
      <c r="M407" s="389"/>
      <c r="N407" s="389"/>
      <c r="O407" s="389"/>
      <c r="P407" s="389"/>
      <c r="Q407" s="389"/>
      <c r="R407" s="389"/>
      <c r="S407" s="389"/>
      <c r="T407" s="389"/>
      <c r="U407" s="389"/>
      <c r="V407" s="389"/>
      <c r="W407" s="389"/>
      <c r="X407" s="389"/>
      <c r="Y407" s="389"/>
    </row>
    <row r="408" spans="1:25" ht="14.25" customHeight="1" x14ac:dyDescent="0.2">
      <c r="A408" s="384"/>
      <c r="B408" s="384"/>
      <c r="C408" s="389"/>
      <c r="D408" s="389"/>
      <c r="E408" s="389"/>
      <c r="F408" s="389"/>
      <c r="G408" s="430"/>
      <c r="H408" s="430"/>
      <c r="I408" s="389"/>
      <c r="J408" s="389"/>
      <c r="K408" s="389"/>
      <c r="L408" s="389"/>
      <c r="M408" s="389"/>
      <c r="N408" s="389"/>
      <c r="O408" s="389"/>
      <c r="P408" s="389"/>
      <c r="Q408" s="389"/>
      <c r="R408" s="389"/>
      <c r="S408" s="389"/>
      <c r="T408" s="389"/>
      <c r="U408" s="389"/>
      <c r="V408" s="389"/>
      <c r="W408" s="389"/>
      <c r="X408" s="389"/>
      <c r="Y408" s="389"/>
    </row>
    <row r="409" spans="1:25" ht="14.25" customHeight="1" x14ac:dyDescent="0.2">
      <c r="A409" s="384"/>
      <c r="B409" s="384"/>
      <c r="C409" s="389"/>
      <c r="D409" s="389"/>
      <c r="E409" s="389"/>
      <c r="F409" s="389"/>
      <c r="G409" s="430"/>
      <c r="H409" s="430"/>
      <c r="I409" s="389"/>
      <c r="J409" s="389"/>
      <c r="K409" s="389"/>
      <c r="L409" s="389"/>
      <c r="M409" s="389"/>
      <c r="N409" s="389"/>
      <c r="O409" s="389"/>
      <c r="P409" s="389"/>
      <c r="Q409" s="389"/>
      <c r="R409" s="389"/>
      <c r="S409" s="389"/>
      <c r="T409" s="389"/>
      <c r="U409" s="389"/>
      <c r="V409" s="389"/>
      <c r="W409" s="389"/>
      <c r="X409" s="389"/>
      <c r="Y409" s="389"/>
    </row>
    <row r="410" spans="1:25" ht="14.25" customHeight="1" x14ac:dyDescent="0.2">
      <c r="A410" s="384"/>
      <c r="B410" s="384"/>
      <c r="C410" s="389"/>
      <c r="D410" s="389"/>
      <c r="E410" s="389"/>
      <c r="F410" s="389"/>
      <c r="G410" s="430"/>
      <c r="H410" s="430"/>
      <c r="I410" s="389"/>
      <c r="J410" s="389"/>
      <c r="K410" s="389"/>
      <c r="L410" s="389"/>
      <c r="M410" s="389"/>
      <c r="N410" s="389"/>
      <c r="O410" s="389"/>
      <c r="P410" s="389"/>
      <c r="Q410" s="389"/>
      <c r="R410" s="389"/>
      <c r="S410" s="389"/>
      <c r="T410" s="389"/>
      <c r="U410" s="389"/>
      <c r="V410" s="389"/>
      <c r="W410" s="389"/>
      <c r="X410" s="389"/>
      <c r="Y410" s="389"/>
    </row>
    <row r="411" spans="1:25" ht="14.25" customHeight="1" x14ac:dyDescent="0.2">
      <c r="A411" s="384"/>
      <c r="B411" s="384"/>
      <c r="C411" s="389"/>
      <c r="D411" s="389"/>
      <c r="E411" s="389"/>
      <c r="F411" s="389"/>
      <c r="G411" s="430"/>
      <c r="H411" s="430"/>
      <c r="I411" s="389"/>
      <c r="J411" s="389"/>
      <c r="K411" s="389"/>
      <c r="L411" s="389"/>
      <c r="M411" s="389"/>
      <c r="N411" s="389"/>
      <c r="O411" s="389"/>
      <c r="P411" s="389"/>
      <c r="Q411" s="389"/>
      <c r="R411" s="389"/>
      <c r="S411" s="389"/>
      <c r="T411" s="389"/>
      <c r="U411" s="389"/>
      <c r="V411" s="389"/>
      <c r="W411" s="389"/>
      <c r="X411" s="389"/>
      <c r="Y411" s="389"/>
    </row>
    <row r="412" spans="1:25" ht="14.25" customHeight="1" x14ac:dyDescent="0.2">
      <c r="A412" s="384"/>
      <c r="B412" s="384"/>
      <c r="C412" s="389"/>
      <c r="D412" s="389"/>
      <c r="E412" s="389"/>
      <c r="F412" s="389"/>
      <c r="G412" s="430"/>
      <c r="H412" s="430"/>
      <c r="I412" s="389"/>
      <c r="J412" s="389"/>
      <c r="K412" s="389"/>
      <c r="L412" s="389"/>
      <c r="M412" s="389"/>
      <c r="N412" s="389"/>
      <c r="O412" s="389"/>
      <c r="P412" s="389"/>
      <c r="Q412" s="389"/>
      <c r="R412" s="389"/>
      <c r="S412" s="389"/>
      <c r="T412" s="389"/>
      <c r="U412" s="389"/>
      <c r="V412" s="389"/>
      <c r="W412" s="389"/>
      <c r="X412" s="389"/>
      <c r="Y412" s="389"/>
    </row>
    <row r="413" spans="1:25" ht="14.25" customHeight="1" x14ac:dyDescent="0.2">
      <c r="A413" s="384"/>
      <c r="B413" s="384"/>
      <c r="C413" s="389"/>
      <c r="D413" s="389"/>
      <c r="E413" s="389"/>
      <c r="F413" s="389"/>
      <c r="G413" s="430"/>
      <c r="H413" s="430"/>
      <c r="I413" s="389"/>
      <c r="J413" s="389"/>
      <c r="K413" s="389"/>
      <c r="L413" s="389"/>
      <c r="M413" s="389"/>
      <c r="N413" s="389"/>
      <c r="O413" s="389"/>
      <c r="P413" s="389"/>
      <c r="Q413" s="389"/>
      <c r="R413" s="389"/>
      <c r="S413" s="389"/>
      <c r="T413" s="389"/>
      <c r="U413" s="389"/>
      <c r="V413" s="389"/>
      <c r="W413" s="389"/>
      <c r="X413" s="389"/>
      <c r="Y413" s="389"/>
    </row>
    <row r="414" spans="1:25" ht="14.25" customHeight="1" x14ac:dyDescent="0.2">
      <c r="A414" s="384"/>
      <c r="B414" s="384"/>
      <c r="C414" s="389"/>
      <c r="D414" s="389"/>
      <c r="E414" s="389"/>
      <c r="F414" s="389"/>
      <c r="G414" s="430"/>
      <c r="H414" s="430"/>
      <c r="I414" s="389"/>
      <c r="J414" s="389"/>
      <c r="K414" s="389"/>
      <c r="L414" s="389"/>
      <c r="M414" s="389"/>
      <c r="N414" s="389"/>
      <c r="O414" s="389"/>
      <c r="P414" s="389"/>
      <c r="Q414" s="389"/>
      <c r="R414" s="389"/>
      <c r="S414" s="389"/>
      <c r="T414" s="389"/>
      <c r="U414" s="389"/>
      <c r="V414" s="389"/>
      <c r="W414" s="389"/>
      <c r="X414" s="389"/>
      <c r="Y414" s="389"/>
    </row>
    <row r="415" spans="1:25" ht="14.25" customHeight="1" x14ac:dyDescent="0.2">
      <c r="A415" s="384"/>
      <c r="B415" s="384"/>
      <c r="C415" s="389"/>
      <c r="D415" s="389"/>
      <c r="E415" s="389"/>
      <c r="F415" s="389"/>
      <c r="G415" s="430"/>
      <c r="H415" s="430"/>
      <c r="I415" s="389"/>
      <c r="J415" s="389"/>
      <c r="K415" s="389"/>
      <c r="L415" s="389"/>
      <c r="M415" s="389"/>
      <c r="N415" s="389"/>
      <c r="O415" s="389"/>
      <c r="P415" s="389"/>
      <c r="Q415" s="389"/>
      <c r="R415" s="389"/>
      <c r="S415" s="389"/>
      <c r="T415" s="389"/>
      <c r="U415" s="389"/>
      <c r="V415" s="389"/>
      <c r="W415" s="389"/>
      <c r="X415" s="389"/>
      <c r="Y415" s="389"/>
    </row>
    <row r="416" spans="1:25" ht="14.25" customHeight="1" x14ac:dyDescent="0.2">
      <c r="A416" s="384"/>
      <c r="B416" s="384"/>
      <c r="C416" s="389"/>
      <c r="D416" s="389"/>
      <c r="E416" s="389"/>
      <c r="F416" s="389"/>
      <c r="G416" s="430"/>
      <c r="H416" s="430"/>
      <c r="I416" s="389"/>
      <c r="J416" s="389"/>
      <c r="K416" s="389"/>
      <c r="L416" s="389"/>
      <c r="M416" s="389"/>
      <c r="N416" s="389"/>
      <c r="O416" s="389"/>
      <c r="P416" s="389"/>
      <c r="Q416" s="389"/>
      <c r="R416" s="389"/>
      <c r="S416" s="389"/>
      <c r="T416" s="389"/>
      <c r="U416" s="389"/>
      <c r="V416" s="389"/>
      <c r="W416" s="389"/>
      <c r="X416" s="389"/>
      <c r="Y416" s="389"/>
    </row>
    <row r="417" spans="1:25" ht="14.25" customHeight="1" x14ac:dyDescent="0.2">
      <c r="A417" s="384"/>
      <c r="B417" s="384"/>
      <c r="C417" s="389"/>
      <c r="D417" s="389"/>
      <c r="E417" s="389"/>
      <c r="F417" s="389"/>
      <c r="G417" s="430"/>
      <c r="H417" s="430"/>
      <c r="I417" s="389"/>
      <c r="J417" s="389"/>
      <c r="K417" s="389"/>
      <c r="L417" s="389"/>
      <c r="M417" s="389"/>
      <c r="N417" s="389"/>
      <c r="O417" s="389"/>
      <c r="P417" s="389"/>
      <c r="Q417" s="389"/>
      <c r="R417" s="389"/>
      <c r="S417" s="389"/>
      <c r="T417" s="389"/>
      <c r="U417" s="389"/>
      <c r="V417" s="389"/>
      <c r="W417" s="389"/>
      <c r="X417" s="389"/>
      <c r="Y417" s="389"/>
    </row>
    <row r="418" spans="1:25" ht="14.25" customHeight="1" x14ac:dyDescent="0.2">
      <c r="A418" s="384"/>
      <c r="B418" s="384"/>
      <c r="C418" s="389"/>
      <c r="D418" s="389"/>
      <c r="E418" s="389"/>
      <c r="F418" s="389"/>
      <c r="G418" s="430"/>
      <c r="H418" s="430"/>
      <c r="I418" s="389"/>
      <c r="J418" s="389"/>
      <c r="K418" s="389"/>
      <c r="L418" s="389"/>
      <c r="M418" s="389"/>
      <c r="N418" s="389"/>
      <c r="O418" s="389"/>
      <c r="P418" s="389"/>
      <c r="Q418" s="389"/>
      <c r="R418" s="389"/>
      <c r="S418" s="389"/>
      <c r="T418" s="389"/>
      <c r="U418" s="389"/>
      <c r="V418" s="389"/>
      <c r="W418" s="389"/>
      <c r="X418" s="389"/>
      <c r="Y418" s="389"/>
    </row>
    <row r="419" spans="1:25" ht="14.25" customHeight="1" x14ac:dyDescent="0.2">
      <c r="A419" s="384"/>
      <c r="B419" s="384"/>
      <c r="C419" s="389"/>
      <c r="D419" s="389"/>
      <c r="E419" s="389"/>
      <c r="F419" s="389"/>
      <c r="G419" s="430"/>
      <c r="H419" s="430"/>
      <c r="I419" s="389"/>
      <c r="J419" s="389"/>
      <c r="K419" s="389"/>
      <c r="L419" s="389"/>
      <c r="M419" s="389"/>
      <c r="N419" s="389"/>
      <c r="O419" s="389"/>
      <c r="P419" s="389"/>
      <c r="Q419" s="389"/>
      <c r="R419" s="389"/>
      <c r="S419" s="389"/>
      <c r="T419" s="389"/>
      <c r="U419" s="389"/>
      <c r="V419" s="389"/>
      <c r="W419" s="389"/>
      <c r="X419" s="389"/>
      <c r="Y419" s="389"/>
    </row>
    <row r="420" spans="1:25" ht="14.25" customHeight="1" x14ac:dyDescent="0.2">
      <c r="A420" s="384"/>
      <c r="B420" s="384"/>
      <c r="C420" s="389"/>
      <c r="D420" s="389"/>
      <c r="E420" s="389"/>
      <c r="F420" s="389"/>
      <c r="G420" s="430"/>
      <c r="H420" s="430"/>
      <c r="I420" s="389"/>
      <c r="J420" s="389"/>
      <c r="K420" s="389"/>
      <c r="L420" s="389"/>
      <c r="M420" s="389"/>
      <c r="N420" s="389"/>
      <c r="O420" s="389"/>
      <c r="P420" s="389"/>
      <c r="Q420" s="389"/>
      <c r="R420" s="389"/>
      <c r="S420" s="389"/>
      <c r="T420" s="389"/>
      <c r="U420" s="389"/>
      <c r="V420" s="389"/>
      <c r="W420" s="389"/>
      <c r="X420" s="389"/>
      <c r="Y420" s="389"/>
    </row>
    <row r="421" spans="1:25" ht="14.25" customHeight="1" x14ac:dyDescent="0.2">
      <c r="A421" s="384"/>
      <c r="B421" s="384"/>
      <c r="C421" s="389"/>
      <c r="D421" s="389"/>
      <c r="E421" s="389"/>
      <c r="F421" s="389"/>
      <c r="G421" s="430"/>
      <c r="H421" s="430"/>
      <c r="I421" s="389"/>
      <c r="J421" s="389"/>
      <c r="K421" s="389"/>
      <c r="L421" s="389"/>
      <c r="M421" s="389"/>
      <c r="N421" s="389"/>
      <c r="O421" s="389"/>
      <c r="P421" s="389"/>
      <c r="Q421" s="389"/>
      <c r="R421" s="389"/>
      <c r="S421" s="389"/>
      <c r="T421" s="389"/>
      <c r="U421" s="389"/>
      <c r="V421" s="389"/>
      <c r="W421" s="389"/>
      <c r="X421" s="389"/>
      <c r="Y421" s="389"/>
    </row>
    <row r="422" spans="1:25" ht="14.25" customHeight="1" x14ac:dyDescent="0.2">
      <c r="A422" s="384"/>
      <c r="B422" s="384"/>
      <c r="C422" s="389"/>
      <c r="D422" s="389"/>
      <c r="E422" s="389"/>
      <c r="F422" s="389"/>
      <c r="G422" s="430"/>
      <c r="H422" s="430"/>
      <c r="I422" s="389"/>
      <c r="J422" s="389"/>
      <c r="K422" s="389"/>
      <c r="L422" s="389"/>
      <c r="M422" s="389"/>
      <c r="N422" s="389"/>
      <c r="O422" s="389"/>
      <c r="P422" s="389"/>
      <c r="Q422" s="389"/>
      <c r="R422" s="389"/>
      <c r="S422" s="389"/>
      <c r="T422" s="389"/>
      <c r="U422" s="389"/>
      <c r="V422" s="389"/>
      <c r="W422" s="389"/>
      <c r="X422" s="389"/>
      <c r="Y422" s="389"/>
    </row>
    <row r="423" spans="1:25" ht="14.25" customHeight="1" x14ac:dyDescent="0.2">
      <c r="A423" s="384"/>
      <c r="B423" s="384"/>
      <c r="C423" s="389"/>
      <c r="D423" s="389"/>
      <c r="E423" s="389"/>
      <c r="F423" s="389"/>
      <c r="G423" s="430"/>
      <c r="H423" s="430"/>
      <c r="I423" s="389"/>
      <c r="J423" s="389"/>
      <c r="K423" s="389"/>
      <c r="L423" s="389"/>
      <c r="M423" s="389"/>
      <c r="N423" s="389"/>
      <c r="O423" s="389"/>
      <c r="P423" s="389"/>
      <c r="Q423" s="389"/>
      <c r="R423" s="389"/>
      <c r="S423" s="389"/>
      <c r="T423" s="389"/>
      <c r="U423" s="389"/>
      <c r="V423" s="389"/>
      <c r="W423" s="389"/>
      <c r="X423" s="389"/>
      <c r="Y423" s="389"/>
    </row>
    <row r="424" spans="1:25" ht="14.25" customHeight="1" x14ac:dyDescent="0.2">
      <c r="A424" s="384"/>
      <c r="B424" s="384"/>
      <c r="C424" s="389"/>
      <c r="D424" s="389"/>
      <c r="E424" s="389"/>
      <c r="F424" s="389"/>
      <c r="G424" s="430"/>
      <c r="H424" s="430"/>
      <c r="I424" s="389"/>
      <c r="J424" s="389"/>
      <c r="K424" s="389"/>
      <c r="L424" s="389"/>
      <c r="M424" s="389"/>
      <c r="N424" s="389"/>
      <c r="O424" s="389"/>
      <c r="P424" s="389"/>
      <c r="Q424" s="389"/>
      <c r="R424" s="389"/>
      <c r="S424" s="389"/>
      <c r="T424" s="389"/>
      <c r="U424" s="389"/>
      <c r="V424" s="389"/>
      <c r="W424" s="389"/>
      <c r="X424" s="389"/>
      <c r="Y424" s="389"/>
    </row>
    <row r="425" spans="1:25" ht="14.25" customHeight="1" x14ac:dyDescent="0.2">
      <c r="A425" s="384"/>
      <c r="B425" s="384"/>
      <c r="C425" s="389"/>
      <c r="D425" s="389"/>
      <c r="E425" s="389"/>
      <c r="F425" s="389"/>
      <c r="G425" s="430"/>
      <c r="H425" s="430"/>
      <c r="I425" s="389"/>
      <c r="J425" s="389"/>
      <c r="K425" s="389"/>
      <c r="L425" s="389"/>
      <c r="M425" s="389"/>
      <c r="N425" s="389"/>
      <c r="O425" s="389"/>
      <c r="P425" s="389"/>
      <c r="Q425" s="389"/>
      <c r="R425" s="389"/>
      <c r="S425" s="389"/>
      <c r="T425" s="389"/>
      <c r="U425" s="389"/>
      <c r="V425" s="389"/>
      <c r="W425" s="389"/>
      <c r="X425" s="389"/>
      <c r="Y425" s="389"/>
    </row>
    <row r="426" spans="1:25" ht="14.25" customHeight="1" x14ac:dyDescent="0.2">
      <c r="A426" s="384"/>
      <c r="B426" s="384"/>
      <c r="C426" s="389"/>
      <c r="D426" s="389"/>
      <c r="E426" s="389"/>
      <c r="F426" s="389"/>
      <c r="G426" s="430"/>
      <c r="H426" s="430"/>
      <c r="I426" s="389"/>
      <c r="J426" s="389"/>
      <c r="K426" s="389"/>
      <c r="L426" s="389"/>
      <c r="M426" s="389"/>
      <c r="N426" s="389"/>
      <c r="O426" s="389"/>
      <c r="P426" s="389"/>
      <c r="Q426" s="389"/>
      <c r="R426" s="389"/>
      <c r="S426" s="389"/>
      <c r="T426" s="389"/>
      <c r="U426" s="389"/>
      <c r="V426" s="389"/>
      <c r="W426" s="389"/>
      <c r="X426" s="389"/>
      <c r="Y426" s="389"/>
    </row>
    <row r="427" spans="1:25" ht="14.25" customHeight="1" x14ac:dyDescent="0.2">
      <c r="A427" s="384"/>
      <c r="B427" s="384"/>
      <c r="C427" s="389"/>
      <c r="D427" s="389"/>
      <c r="E427" s="389"/>
      <c r="F427" s="389"/>
      <c r="G427" s="430"/>
      <c r="H427" s="430"/>
      <c r="I427" s="389"/>
      <c r="J427" s="389"/>
      <c r="K427" s="389"/>
      <c r="L427" s="389"/>
      <c r="M427" s="389"/>
      <c r="N427" s="389"/>
      <c r="O427" s="389"/>
      <c r="P427" s="389"/>
      <c r="Q427" s="389"/>
      <c r="R427" s="389"/>
      <c r="S427" s="389"/>
      <c r="T427" s="389"/>
      <c r="U427" s="389"/>
      <c r="V427" s="389"/>
      <c r="W427" s="389"/>
      <c r="X427" s="389"/>
      <c r="Y427" s="389"/>
    </row>
    <row r="428" spans="1:25" ht="14.25" customHeight="1" x14ac:dyDescent="0.2">
      <c r="A428" s="384"/>
      <c r="B428" s="384"/>
      <c r="C428" s="389"/>
      <c r="D428" s="389"/>
      <c r="E428" s="389"/>
      <c r="F428" s="389"/>
      <c r="G428" s="430"/>
      <c r="H428" s="430"/>
      <c r="I428" s="389"/>
      <c r="J428" s="389"/>
      <c r="K428" s="389"/>
      <c r="L428" s="389"/>
      <c r="M428" s="389"/>
      <c r="N428" s="389"/>
      <c r="O428" s="389"/>
      <c r="P428" s="389"/>
      <c r="Q428" s="389"/>
      <c r="R428" s="389"/>
      <c r="S428" s="389"/>
      <c r="T428" s="389"/>
      <c r="U428" s="389"/>
      <c r="V428" s="389"/>
      <c r="W428" s="389"/>
      <c r="X428" s="389"/>
      <c r="Y428" s="389"/>
    </row>
    <row r="429" spans="1:25" ht="14.25" customHeight="1" x14ac:dyDescent="0.2">
      <c r="A429" s="384"/>
      <c r="B429" s="384"/>
      <c r="C429" s="389"/>
      <c r="D429" s="389"/>
      <c r="E429" s="389"/>
      <c r="F429" s="389"/>
      <c r="G429" s="430"/>
      <c r="H429" s="430"/>
      <c r="I429" s="389"/>
      <c r="J429" s="389"/>
      <c r="K429" s="389"/>
      <c r="L429" s="389"/>
      <c r="M429" s="389"/>
      <c r="N429" s="389"/>
      <c r="O429" s="389"/>
      <c r="P429" s="389"/>
      <c r="Q429" s="389"/>
      <c r="R429" s="389"/>
      <c r="S429" s="389"/>
      <c r="T429" s="389"/>
      <c r="U429" s="389"/>
      <c r="V429" s="389"/>
      <c r="W429" s="389"/>
      <c r="X429" s="389"/>
      <c r="Y429" s="389"/>
    </row>
    <row r="430" spans="1:25" ht="14.25" customHeight="1" x14ac:dyDescent="0.2">
      <c r="A430" s="384"/>
      <c r="B430" s="384"/>
      <c r="C430" s="389"/>
      <c r="D430" s="389"/>
      <c r="E430" s="389"/>
      <c r="F430" s="389"/>
      <c r="G430" s="430"/>
      <c r="H430" s="430"/>
      <c r="I430" s="389"/>
      <c r="J430" s="389"/>
      <c r="K430" s="389"/>
      <c r="L430" s="389"/>
      <c r="M430" s="389"/>
      <c r="N430" s="389"/>
      <c r="O430" s="389"/>
      <c r="P430" s="389"/>
      <c r="Q430" s="389"/>
      <c r="R430" s="389"/>
      <c r="S430" s="389"/>
      <c r="T430" s="389"/>
      <c r="U430" s="389"/>
      <c r="V430" s="389"/>
      <c r="W430" s="389"/>
      <c r="X430" s="389"/>
      <c r="Y430" s="389"/>
    </row>
    <row r="431" spans="1:25" ht="14.25" customHeight="1" x14ac:dyDescent="0.2">
      <c r="A431" s="384"/>
      <c r="B431" s="384"/>
      <c r="C431" s="389"/>
      <c r="D431" s="389"/>
      <c r="E431" s="389"/>
      <c r="F431" s="389"/>
      <c r="G431" s="430"/>
      <c r="H431" s="430"/>
      <c r="I431" s="389"/>
      <c r="J431" s="389"/>
      <c r="K431" s="389"/>
      <c r="L431" s="389"/>
      <c r="M431" s="389"/>
      <c r="N431" s="389"/>
      <c r="O431" s="389"/>
      <c r="P431" s="389"/>
      <c r="Q431" s="389"/>
      <c r="R431" s="389"/>
      <c r="S431" s="389"/>
      <c r="T431" s="389"/>
      <c r="U431" s="389"/>
      <c r="V431" s="389"/>
      <c r="W431" s="389"/>
      <c r="X431" s="389"/>
      <c r="Y431" s="389"/>
    </row>
    <row r="432" spans="1:25" ht="14.25" customHeight="1" x14ac:dyDescent="0.2">
      <c r="A432" s="384"/>
      <c r="B432" s="384"/>
      <c r="C432" s="389"/>
      <c r="D432" s="389"/>
      <c r="E432" s="389"/>
      <c r="F432" s="389"/>
      <c r="G432" s="430"/>
      <c r="H432" s="430"/>
      <c r="I432" s="389"/>
      <c r="J432" s="389"/>
      <c r="K432" s="389"/>
      <c r="L432" s="389"/>
      <c r="M432" s="389"/>
      <c r="N432" s="389"/>
      <c r="O432" s="389"/>
      <c r="P432" s="389"/>
      <c r="Q432" s="389"/>
      <c r="R432" s="389"/>
      <c r="S432" s="389"/>
      <c r="T432" s="389"/>
      <c r="U432" s="389"/>
      <c r="V432" s="389"/>
      <c r="W432" s="389"/>
      <c r="X432" s="389"/>
      <c r="Y432" s="389"/>
    </row>
    <row r="433" spans="1:25" ht="14.25" customHeight="1" x14ac:dyDescent="0.2">
      <c r="A433" s="384"/>
      <c r="B433" s="384"/>
      <c r="C433" s="389"/>
      <c r="D433" s="389"/>
      <c r="E433" s="389"/>
      <c r="F433" s="389"/>
      <c r="G433" s="430"/>
      <c r="H433" s="430"/>
      <c r="I433" s="389"/>
      <c r="J433" s="389"/>
      <c r="K433" s="389"/>
      <c r="L433" s="389"/>
      <c r="M433" s="389"/>
      <c r="N433" s="389"/>
      <c r="O433" s="389"/>
      <c r="P433" s="389"/>
      <c r="Q433" s="389"/>
      <c r="R433" s="389"/>
      <c r="S433" s="389"/>
      <c r="T433" s="389"/>
      <c r="U433" s="389"/>
      <c r="V433" s="389"/>
      <c r="W433" s="389"/>
      <c r="X433" s="389"/>
      <c r="Y433" s="389"/>
    </row>
    <row r="434" spans="1:25" ht="14.25" customHeight="1" x14ac:dyDescent="0.2">
      <c r="A434" s="384"/>
      <c r="B434" s="384"/>
      <c r="C434" s="389"/>
      <c r="D434" s="389"/>
      <c r="E434" s="389"/>
      <c r="F434" s="389"/>
      <c r="G434" s="430"/>
      <c r="H434" s="430"/>
      <c r="I434" s="389"/>
      <c r="J434" s="389"/>
      <c r="K434" s="389"/>
      <c r="L434" s="389"/>
      <c r="M434" s="389"/>
      <c r="N434" s="389"/>
      <c r="O434" s="389"/>
      <c r="P434" s="389"/>
      <c r="Q434" s="389"/>
      <c r="R434" s="389"/>
      <c r="S434" s="389"/>
      <c r="T434" s="389"/>
      <c r="U434" s="389"/>
      <c r="V434" s="389"/>
      <c r="W434" s="389"/>
      <c r="X434" s="389"/>
      <c r="Y434" s="389"/>
    </row>
    <row r="435" spans="1:25" ht="14.25" customHeight="1" x14ac:dyDescent="0.2">
      <c r="A435" s="384"/>
      <c r="B435" s="384"/>
      <c r="C435" s="389"/>
      <c r="D435" s="389"/>
      <c r="E435" s="389"/>
      <c r="F435" s="389"/>
      <c r="G435" s="430"/>
      <c r="H435" s="430"/>
      <c r="I435" s="389"/>
      <c r="J435" s="389"/>
      <c r="K435" s="389"/>
      <c r="L435" s="389"/>
      <c r="M435" s="389"/>
      <c r="N435" s="389"/>
      <c r="O435" s="389"/>
      <c r="P435" s="389"/>
      <c r="Q435" s="389"/>
      <c r="R435" s="389"/>
      <c r="S435" s="389"/>
      <c r="T435" s="389"/>
      <c r="U435" s="389"/>
      <c r="V435" s="389"/>
      <c r="W435" s="389"/>
      <c r="X435" s="389"/>
      <c r="Y435" s="389"/>
    </row>
    <row r="436" spans="1:25" ht="14.25" customHeight="1" x14ac:dyDescent="0.2">
      <c r="A436" s="384"/>
      <c r="B436" s="384"/>
      <c r="C436" s="389"/>
      <c r="D436" s="389"/>
      <c r="E436" s="389"/>
      <c r="F436" s="389"/>
      <c r="G436" s="430"/>
      <c r="H436" s="430"/>
      <c r="I436" s="389"/>
      <c r="J436" s="389"/>
      <c r="K436" s="389"/>
      <c r="L436" s="389"/>
      <c r="M436" s="389"/>
      <c r="N436" s="389"/>
      <c r="O436" s="389"/>
      <c r="P436" s="389"/>
      <c r="Q436" s="389"/>
      <c r="R436" s="389"/>
      <c r="S436" s="389"/>
      <c r="T436" s="389"/>
      <c r="U436" s="389"/>
      <c r="V436" s="389"/>
      <c r="W436" s="389"/>
      <c r="X436" s="389"/>
      <c r="Y436" s="389"/>
    </row>
    <row r="437" spans="1:25" ht="14.25" customHeight="1" x14ac:dyDescent="0.2">
      <c r="A437" s="384"/>
      <c r="B437" s="384"/>
      <c r="C437" s="389"/>
      <c r="D437" s="389"/>
      <c r="E437" s="389"/>
      <c r="F437" s="389"/>
      <c r="G437" s="430"/>
      <c r="H437" s="430"/>
      <c r="I437" s="389"/>
      <c r="J437" s="389"/>
      <c r="K437" s="389"/>
      <c r="L437" s="389"/>
      <c r="M437" s="389"/>
      <c r="N437" s="389"/>
      <c r="O437" s="389"/>
      <c r="P437" s="389"/>
      <c r="Q437" s="389"/>
      <c r="R437" s="389"/>
      <c r="S437" s="389"/>
      <c r="T437" s="389"/>
      <c r="U437" s="389"/>
      <c r="V437" s="389"/>
      <c r="W437" s="389"/>
      <c r="X437" s="389"/>
      <c r="Y437" s="389"/>
    </row>
    <row r="438" spans="1:25" ht="14.25" customHeight="1" x14ac:dyDescent="0.2">
      <c r="A438" s="384"/>
      <c r="B438" s="384"/>
      <c r="C438" s="389"/>
      <c r="D438" s="389"/>
      <c r="E438" s="389"/>
      <c r="F438" s="389"/>
      <c r="G438" s="430"/>
      <c r="H438" s="430"/>
      <c r="I438" s="389"/>
      <c r="J438" s="389"/>
      <c r="K438" s="389"/>
      <c r="L438" s="389"/>
      <c r="M438" s="389"/>
      <c r="N438" s="389"/>
      <c r="O438" s="389"/>
      <c r="P438" s="389"/>
      <c r="Q438" s="389"/>
      <c r="R438" s="389"/>
      <c r="S438" s="389"/>
      <c r="T438" s="389"/>
      <c r="U438" s="389"/>
      <c r="V438" s="389"/>
      <c r="W438" s="389"/>
      <c r="X438" s="389"/>
      <c r="Y438" s="389"/>
    </row>
    <row r="439" spans="1:25" ht="14.25" customHeight="1" x14ac:dyDescent="0.2">
      <c r="A439" s="384"/>
      <c r="B439" s="384"/>
      <c r="C439" s="389"/>
      <c r="D439" s="389"/>
      <c r="E439" s="389"/>
      <c r="F439" s="389"/>
      <c r="G439" s="430"/>
      <c r="H439" s="430"/>
      <c r="I439" s="389"/>
      <c r="J439" s="389"/>
      <c r="K439" s="389"/>
      <c r="L439" s="389"/>
      <c r="M439" s="389"/>
      <c r="N439" s="389"/>
      <c r="O439" s="389"/>
      <c r="P439" s="389"/>
      <c r="Q439" s="389"/>
      <c r="R439" s="389"/>
      <c r="S439" s="389"/>
      <c r="T439" s="389"/>
      <c r="U439" s="389"/>
      <c r="V439" s="389"/>
      <c r="W439" s="389"/>
      <c r="X439" s="389"/>
      <c r="Y439" s="389"/>
    </row>
    <row r="440" spans="1:25" ht="14.25" customHeight="1" x14ac:dyDescent="0.2">
      <c r="A440" s="384"/>
      <c r="B440" s="384"/>
      <c r="C440" s="389"/>
      <c r="D440" s="389"/>
      <c r="E440" s="389"/>
      <c r="F440" s="389"/>
      <c r="G440" s="430"/>
      <c r="H440" s="430"/>
      <c r="I440" s="389"/>
      <c r="J440" s="389"/>
      <c r="K440" s="389"/>
      <c r="L440" s="389"/>
      <c r="M440" s="389"/>
      <c r="N440" s="389"/>
      <c r="O440" s="389"/>
      <c r="P440" s="389"/>
      <c r="Q440" s="389"/>
      <c r="R440" s="389"/>
      <c r="S440" s="389"/>
      <c r="T440" s="389"/>
      <c r="U440" s="389"/>
      <c r="V440" s="389"/>
      <c r="W440" s="389"/>
      <c r="X440" s="389"/>
      <c r="Y440" s="389"/>
    </row>
    <row r="441" spans="1:25" ht="14.25" customHeight="1" x14ac:dyDescent="0.2">
      <c r="A441" s="384"/>
      <c r="B441" s="384"/>
      <c r="C441" s="389"/>
      <c r="D441" s="389"/>
      <c r="E441" s="389"/>
      <c r="F441" s="389"/>
      <c r="G441" s="430"/>
      <c r="H441" s="430"/>
      <c r="I441" s="389"/>
      <c r="J441" s="389"/>
      <c r="K441" s="389"/>
      <c r="L441" s="389"/>
      <c r="M441" s="389"/>
      <c r="N441" s="389"/>
      <c r="O441" s="389"/>
      <c r="P441" s="389"/>
      <c r="Q441" s="389"/>
      <c r="R441" s="389"/>
      <c r="S441" s="389"/>
      <c r="T441" s="389"/>
      <c r="U441" s="389"/>
      <c r="V441" s="389"/>
      <c r="W441" s="389"/>
      <c r="X441" s="389"/>
      <c r="Y441" s="389"/>
    </row>
    <row r="442" spans="1:25" ht="14.25" customHeight="1" x14ac:dyDescent="0.2">
      <c r="A442" s="384"/>
      <c r="B442" s="384"/>
      <c r="C442" s="389"/>
      <c r="D442" s="389"/>
      <c r="E442" s="389"/>
      <c r="F442" s="389"/>
      <c r="G442" s="430"/>
      <c r="H442" s="430"/>
      <c r="I442" s="389"/>
      <c r="J442" s="389"/>
      <c r="K442" s="389"/>
      <c r="L442" s="389"/>
      <c r="M442" s="389"/>
      <c r="N442" s="389"/>
      <c r="O442" s="389"/>
      <c r="P442" s="389"/>
      <c r="Q442" s="389"/>
      <c r="R442" s="389"/>
      <c r="S442" s="389"/>
      <c r="T442" s="389"/>
      <c r="U442" s="389"/>
      <c r="V442" s="389"/>
      <c r="W442" s="389"/>
      <c r="X442" s="389"/>
      <c r="Y442" s="389"/>
    </row>
    <row r="443" spans="1:25" ht="14.25" customHeight="1" x14ac:dyDescent="0.2">
      <c r="A443" s="384"/>
      <c r="B443" s="384"/>
      <c r="C443" s="389"/>
      <c r="D443" s="389"/>
      <c r="E443" s="389"/>
      <c r="F443" s="389"/>
      <c r="G443" s="430"/>
      <c r="H443" s="430"/>
      <c r="I443" s="389"/>
      <c r="J443" s="389"/>
      <c r="K443" s="389"/>
      <c r="L443" s="389"/>
      <c r="M443" s="389"/>
      <c r="N443" s="389"/>
      <c r="O443" s="389"/>
      <c r="P443" s="389"/>
      <c r="Q443" s="389"/>
      <c r="R443" s="389"/>
      <c r="S443" s="389"/>
      <c r="T443" s="389"/>
      <c r="U443" s="389"/>
      <c r="V443" s="389"/>
      <c r="W443" s="389"/>
      <c r="X443" s="389"/>
      <c r="Y443" s="389"/>
    </row>
    <row r="444" spans="1:25" ht="14.25" customHeight="1" x14ac:dyDescent="0.2">
      <c r="A444" s="384"/>
      <c r="B444" s="384"/>
      <c r="C444" s="389"/>
      <c r="D444" s="389"/>
      <c r="E444" s="389"/>
      <c r="F444" s="389"/>
      <c r="G444" s="430"/>
      <c r="H444" s="430"/>
      <c r="I444" s="389"/>
      <c r="J444" s="389"/>
      <c r="K444" s="389"/>
      <c r="L444" s="389"/>
      <c r="M444" s="389"/>
      <c r="N444" s="389"/>
      <c r="O444" s="389"/>
      <c r="P444" s="389"/>
      <c r="Q444" s="389"/>
      <c r="R444" s="389"/>
      <c r="S444" s="389"/>
      <c r="T444" s="389"/>
      <c r="U444" s="389"/>
      <c r="V444" s="389"/>
      <c r="W444" s="389"/>
      <c r="X444" s="389"/>
      <c r="Y444" s="389"/>
    </row>
    <row r="445" spans="1:25" ht="14.25" customHeight="1" x14ac:dyDescent="0.2">
      <c r="A445" s="384"/>
      <c r="B445" s="384"/>
      <c r="C445" s="389"/>
      <c r="D445" s="389"/>
      <c r="E445" s="389"/>
      <c r="F445" s="389"/>
      <c r="G445" s="430"/>
      <c r="H445" s="430"/>
      <c r="I445" s="389"/>
      <c r="J445" s="389"/>
      <c r="K445" s="389"/>
      <c r="L445" s="389"/>
      <c r="M445" s="389"/>
      <c r="N445" s="389"/>
      <c r="O445" s="389"/>
      <c r="P445" s="389"/>
      <c r="Q445" s="389"/>
      <c r="R445" s="389"/>
      <c r="S445" s="389"/>
      <c r="T445" s="389"/>
      <c r="U445" s="389"/>
      <c r="V445" s="389"/>
      <c r="W445" s="389"/>
      <c r="X445" s="389"/>
      <c r="Y445" s="389"/>
    </row>
    <row r="446" spans="1:25" ht="14.25" customHeight="1" x14ac:dyDescent="0.2">
      <c r="A446" s="384"/>
      <c r="B446" s="384"/>
      <c r="C446" s="389"/>
      <c r="D446" s="389"/>
      <c r="E446" s="389"/>
      <c r="F446" s="389"/>
      <c r="G446" s="430"/>
      <c r="H446" s="430"/>
      <c r="I446" s="389"/>
      <c r="J446" s="389"/>
      <c r="K446" s="389"/>
      <c r="L446" s="389"/>
      <c r="M446" s="389"/>
      <c r="N446" s="389"/>
      <c r="O446" s="389"/>
      <c r="P446" s="389"/>
      <c r="Q446" s="389"/>
      <c r="R446" s="389"/>
      <c r="S446" s="389"/>
      <c r="T446" s="389"/>
      <c r="U446" s="389"/>
      <c r="V446" s="389"/>
      <c r="W446" s="389"/>
      <c r="X446" s="389"/>
      <c r="Y446" s="389"/>
    </row>
    <row r="447" spans="1:25" ht="14.25" customHeight="1" x14ac:dyDescent="0.2">
      <c r="A447" s="384"/>
      <c r="B447" s="384"/>
      <c r="C447" s="389"/>
      <c r="D447" s="389"/>
      <c r="E447" s="389"/>
      <c r="F447" s="389"/>
      <c r="G447" s="430"/>
      <c r="H447" s="430"/>
      <c r="I447" s="389"/>
      <c r="J447" s="389"/>
      <c r="K447" s="389"/>
      <c r="L447" s="389"/>
      <c r="M447" s="389"/>
      <c r="N447" s="389"/>
      <c r="O447" s="389"/>
      <c r="P447" s="389"/>
      <c r="Q447" s="389"/>
      <c r="R447" s="389"/>
      <c r="S447" s="389"/>
      <c r="T447" s="389"/>
      <c r="U447" s="389"/>
      <c r="V447" s="389"/>
      <c r="W447" s="389"/>
      <c r="X447" s="389"/>
      <c r="Y447" s="389"/>
    </row>
    <row r="448" spans="1:25" ht="14.25" customHeight="1" x14ac:dyDescent="0.2">
      <c r="A448" s="384"/>
      <c r="B448" s="384"/>
      <c r="C448" s="389"/>
      <c r="D448" s="389"/>
      <c r="E448" s="389"/>
      <c r="F448" s="389"/>
      <c r="G448" s="430"/>
      <c r="H448" s="430"/>
      <c r="I448" s="389"/>
      <c r="J448" s="389"/>
      <c r="K448" s="389"/>
      <c r="L448" s="389"/>
      <c r="M448" s="389"/>
      <c r="N448" s="389"/>
      <c r="O448" s="389"/>
      <c r="P448" s="389"/>
      <c r="Q448" s="389"/>
      <c r="R448" s="389"/>
      <c r="S448" s="389"/>
      <c r="T448" s="389"/>
      <c r="U448" s="389"/>
      <c r="V448" s="389"/>
      <c r="W448" s="389"/>
      <c r="X448" s="389"/>
      <c r="Y448" s="389"/>
    </row>
    <row r="449" spans="1:25" ht="14.25" customHeight="1" x14ac:dyDescent="0.2">
      <c r="A449" s="384"/>
      <c r="B449" s="384"/>
      <c r="C449" s="389"/>
      <c r="D449" s="389"/>
      <c r="E449" s="389"/>
      <c r="F449" s="389"/>
      <c r="G449" s="430"/>
      <c r="H449" s="430"/>
      <c r="I449" s="389"/>
      <c r="J449" s="389"/>
      <c r="K449" s="389"/>
      <c r="L449" s="389"/>
      <c r="M449" s="389"/>
      <c r="N449" s="389"/>
      <c r="O449" s="389"/>
      <c r="P449" s="389"/>
      <c r="Q449" s="389"/>
      <c r="R449" s="389"/>
      <c r="S449" s="389"/>
      <c r="T449" s="389"/>
      <c r="U449" s="389"/>
      <c r="V449" s="389"/>
      <c r="W449" s="389"/>
      <c r="X449" s="389"/>
      <c r="Y449" s="389"/>
    </row>
    <row r="450" spans="1:25" ht="14.25" customHeight="1" x14ac:dyDescent="0.2">
      <c r="A450" s="384"/>
      <c r="B450" s="384"/>
      <c r="C450" s="389"/>
      <c r="D450" s="389"/>
      <c r="E450" s="389"/>
      <c r="F450" s="389"/>
      <c r="G450" s="430"/>
      <c r="H450" s="430"/>
      <c r="I450" s="389"/>
      <c r="J450" s="389"/>
      <c r="K450" s="389"/>
      <c r="L450" s="389"/>
      <c r="M450" s="389"/>
      <c r="N450" s="389"/>
      <c r="O450" s="389"/>
      <c r="P450" s="389"/>
      <c r="Q450" s="389"/>
      <c r="R450" s="389"/>
      <c r="S450" s="389"/>
      <c r="T450" s="389"/>
      <c r="U450" s="389"/>
      <c r="V450" s="389"/>
      <c r="W450" s="389"/>
      <c r="X450" s="389"/>
      <c r="Y450" s="389"/>
    </row>
    <row r="451" spans="1:25" ht="14.25" customHeight="1" x14ac:dyDescent="0.2">
      <c r="A451" s="384"/>
      <c r="B451" s="384"/>
      <c r="C451" s="389"/>
      <c r="D451" s="389"/>
      <c r="E451" s="389"/>
      <c r="F451" s="389"/>
      <c r="G451" s="430"/>
      <c r="H451" s="430"/>
      <c r="I451" s="389"/>
      <c r="J451" s="389"/>
      <c r="K451" s="389"/>
      <c r="L451" s="389"/>
      <c r="M451" s="389"/>
      <c r="N451" s="389"/>
      <c r="O451" s="389"/>
      <c r="P451" s="389"/>
      <c r="Q451" s="389"/>
      <c r="R451" s="389"/>
      <c r="S451" s="389"/>
      <c r="T451" s="389"/>
      <c r="U451" s="389"/>
      <c r="V451" s="389"/>
      <c r="W451" s="389"/>
      <c r="X451" s="389"/>
      <c r="Y451" s="389"/>
    </row>
    <row r="452" spans="1:25" ht="14.25" customHeight="1" x14ac:dyDescent="0.2">
      <c r="A452" s="384"/>
      <c r="B452" s="384"/>
      <c r="C452" s="389"/>
      <c r="D452" s="389"/>
      <c r="E452" s="389"/>
      <c r="F452" s="389"/>
      <c r="G452" s="430"/>
      <c r="H452" s="430"/>
      <c r="I452" s="389"/>
      <c r="J452" s="389"/>
      <c r="K452" s="389"/>
      <c r="L452" s="389"/>
      <c r="M452" s="389"/>
      <c r="N452" s="389"/>
      <c r="O452" s="389"/>
      <c r="P452" s="389"/>
      <c r="Q452" s="389"/>
      <c r="R452" s="389"/>
      <c r="S452" s="389"/>
      <c r="T452" s="389"/>
      <c r="U452" s="389"/>
      <c r="V452" s="389"/>
      <c r="W452" s="389"/>
      <c r="X452" s="389"/>
      <c r="Y452" s="389"/>
    </row>
    <row r="453" spans="1:25" ht="14.25" customHeight="1" x14ac:dyDescent="0.2">
      <c r="A453" s="384"/>
      <c r="B453" s="384"/>
      <c r="C453" s="389"/>
      <c r="D453" s="389"/>
      <c r="E453" s="389"/>
      <c r="F453" s="389"/>
      <c r="G453" s="430"/>
      <c r="H453" s="430"/>
      <c r="I453" s="389"/>
      <c r="J453" s="389"/>
      <c r="K453" s="389"/>
      <c r="L453" s="389"/>
      <c r="M453" s="389"/>
      <c r="N453" s="389"/>
      <c r="O453" s="389"/>
      <c r="P453" s="389"/>
      <c r="Q453" s="389"/>
      <c r="R453" s="389"/>
      <c r="S453" s="389"/>
      <c r="T453" s="389"/>
      <c r="U453" s="389"/>
      <c r="V453" s="389"/>
      <c r="W453" s="389"/>
      <c r="X453" s="389"/>
      <c r="Y453" s="389"/>
    </row>
    <row r="454" spans="1:25" ht="14.25" customHeight="1" x14ac:dyDescent="0.2">
      <c r="A454" s="384"/>
      <c r="B454" s="384"/>
      <c r="C454" s="389"/>
      <c r="D454" s="389"/>
      <c r="E454" s="389"/>
      <c r="F454" s="389"/>
      <c r="G454" s="430"/>
      <c r="H454" s="430"/>
      <c r="I454" s="389"/>
      <c r="J454" s="389"/>
      <c r="K454" s="389"/>
      <c r="L454" s="389"/>
      <c r="M454" s="389"/>
      <c r="N454" s="389"/>
      <c r="O454" s="389"/>
      <c r="P454" s="389"/>
      <c r="Q454" s="389"/>
      <c r="R454" s="389"/>
      <c r="S454" s="389"/>
      <c r="T454" s="389"/>
      <c r="U454" s="389"/>
      <c r="V454" s="389"/>
      <c r="W454" s="389"/>
      <c r="X454" s="389"/>
      <c r="Y454" s="389"/>
    </row>
    <row r="455" spans="1:25" ht="14.25" customHeight="1" x14ac:dyDescent="0.2">
      <c r="A455" s="384"/>
      <c r="B455" s="384"/>
      <c r="C455" s="389"/>
      <c r="D455" s="389"/>
      <c r="E455" s="389"/>
      <c r="F455" s="389"/>
      <c r="G455" s="430"/>
      <c r="H455" s="430"/>
      <c r="I455" s="389"/>
      <c r="J455" s="389"/>
      <c r="K455" s="389"/>
      <c r="L455" s="389"/>
      <c r="M455" s="389"/>
      <c r="N455" s="389"/>
      <c r="O455" s="389"/>
      <c r="P455" s="389"/>
      <c r="Q455" s="389"/>
      <c r="R455" s="389"/>
      <c r="S455" s="389"/>
      <c r="T455" s="389"/>
      <c r="U455" s="389"/>
      <c r="V455" s="389"/>
      <c r="W455" s="389"/>
      <c r="X455" s="389"/>
      <c r="Y455" s="389"/>
    </row>
    <row r="456" spans="1:25" ht="14.25" customHeight="1" x14ac:dyDescent="0.2">
      <c r="A456" s="384"/>
      <c r="B456" s="384"/>
      <c r="C456" s="389"/>
      <c r="D456" s="389"/>
      <c r="E456" s="389"/>
      <c r="F456" s="389"/>
      <c r="G456" s="430"/>
      <c r="H456" s="430"/>
      <c r="I456" s="389"/>
      <c r="J456" s="389"/>
      <c r="K456" s="389"/>
      <c r="L456" s="389"/>
      <c r="M456" s="389"/>
      <c r="N456" s="389"/>
      <c r="O456" s="389"/>
      <c r="P456" s="389"/>
      <c r="Q456" s="389"/>
      <c r="R456" s="389"/>
      <c r="S456" s="389"/>
      <c r="T456" s="389"/>
      <c r="U456" s="389"/>
      <c r="V456" s="389"/>
      <c r="W456" s="389"/>
      <c r="X456" s="389"/>
      <c r="Y456" s="389"/>
    </row>
    <row r="457" spans="1:25" ht="14.25" customHeight="1" x14ac:dyDescent="0.2">
      <c r="A457" s="384"/>
      <c r="B457" s="384"/>
      <c r="C457" s="389"/>
      <c r="D457" s="389"/>
      <c r="E457" s="389"/>
      <c r="F457" s="389"/>
      <c r="G457" s="430"/>
      <c r="H457" s="430"/>
      <c r="I457" s="389"/>
      <c r="J457" s="389"/>
      <c r="K457" s="389"/>
      <c r="L457" s="389"/>
      <c r="M457" s="389"/>
      <c r="N457" s="389"/>
      <c r="O457" s="389"/>
      <c r="P457" s="389"/>
      <c r="Q457" s="389"/>
      <c r="R457" s="389"/>
      <c r="S457" s="389"/>
      <c r="T457" s="389"/>
      <c r="U457" s="389"/>
      <c r="V457" s="389"/>
      <c r="W457" s="389"/>
      <c r="X457" s="389"/>
      <c r="Y457" s="389"/>
    </row>
    <row r="458" spans="1:25" ht="14.25" customHeight="1" x14ac:dyDescent="0.2">
      <c r="A458" s="384"/>
      <c r="B458" s="384"/>
      <c r="C458" s="389"/>
      <c r="D458" s="389"/>
      <c r="E458" s="389"/>
      <c r="F458" s="389"/>
      <c r="G458" s="430"/>
      <c r="H458" s="430"/>
      <c r="I458" s="389"/>
      <c r="J458" s="389"/>
      <c r="K458" s="389"/>
      <c r="L458" s="389"/>
      <c r="M458" s="389"/>
      <c r="N458" s="389"/>
      <c r="O458" s="389"/>
      <c r="P458" s="389"/>
      <c r="Q458" s="389"/>
      <c r="R458" s="389"/>
      <c r="S458" s="389"/>
      <c r="T458" s="389"/>
      <c r="U458" s="389"/>
      <c r="V458" s="389"/>
      <c r="W458" s="389"/>
      <c r="X458" s="389"/>
      <c r="Y458" s="389"/>
    </row>
    <row r="459" spans="1:25" ht="14.25" customHeight="1" x14ac:dyDescent="0.2">
      <c r="A459" s="384"/>
      <c r="B459" s="384"/>
      <c r="C459" s="389"/>
      <c r="D459" s="389"/>
      <c r="E459" s="389"/>
      <c r="F459" s="389"/>
      <c r="G459" s="430"/>
      <c r="H459" s="430"/>
      <c r="I459" s="389"/>
      <c r="J459" s="389"/>
      <c r="K459" s="389"/>
      <c r="L459" s="389"/>
      <c r="M459" s="389"/>
      <c r="N459" s="389"/>
      <c r="O459" s="389"/>
      <c r="P459" s="389"/>
      <c r="Q459" s="389"/>
      <c r="R459" s="389"/>
      <c r="S459" s="389"/>
      <c r="T459" s="389"/>
      <c r="U459" s="389"/>
      <c r="V459" s="389"/>
      <c r="W459" s="389"/>
      <c r="X459" s="389"/>
      <c r="Y459" s="389"/>
    </row>
    <row r="460" spans="1:25" ht="14.25" customHeight="1" x14ac:dyDescent="0.2">
      <c r="A460" s="384"/>
      <c r="B460" s="384"/>
      <c r="C460" s="389"/>
      <c r="D460" s="389"/>
      <c r="E460" s="389"/>
      <c r="F460" s="389"/>
      <c r="G460" s="430"/>
      <c r="H460" s="430"/>
      <c r="I460" s="389"/>
      <c r="J460" s="389"/>
      <c r="K460" s="389"/>
      <c r="L460" s="389"/>
      <c r="M460" s="389"/>
      <c r="N460" s="389"/>
      <c r="O460" s="389"/>
      <c r="P460" s="389"/>
      <c r="Q460" s="389"/>
      <c r="R460" s="389"/>
      <c r="S460" s="389"/>
      <c r="T460" s="389"/>
      <c r="U460" s="389"/>
      <c r="V460" s="389"/>
      <c r="W460" s="389"/>
      <c r="X460" s="389"/>
      <c r="Y460" s="389"/>
    </row>
    <row r="461" spans="1:25" ht="14.25" customHeight="1" x14ac:dyDescent="0.2">
      <c r="A461" s="384"/>
      <c r="B461" s="384"/>
      <c r="C461" s="389"/>
      <c r="D461" s="389"/>
      <c r="E461" s="389"/>
      <c r="F461" s="389"/>
      <c r="G461" s="430"/>
      <c r="H461" s="430"/>
      <c r="I461" s="389"/>
      <c r="J461" s="389"/>
      <c r="K461" s="389"/>
      <c r="L461" s="389"/>
      <c r="M461" s="389"/>
      <c r="N461" s="389"/>
      <c r="O461" s="389"/>
      <c r="P461" s="389"/>
      <c r="Q461" s="389"/>
      <c r="R461" s="389"/>
      <c r="S461" s="389"/>
      <c r="T461" s="389"/>
      <c r="U461" s="389"/>
      <c r="V461" s="389"/>
      <c r="W461" s="389"/>
      <c r="X461" s="389"/>
      <c r="Y461" s="389"/>
    </row>
    <row r="462" spans="1:25" ht="14.25" customHeight="1" x14ac:dyDescent="0.2">
      <c r="A462" s="384"/>
      <c r="B462" s="384"/>
      <c r="C462" s="389"/>
      <c r="D462" s="389"/>
      <c r="E462" s="389"/>
      <c r="F462" s="389"/>
      <c r="G462" s="430"/>
      <c r="H462" s="430"/>
      <c r="I462" s="389"/>
      <c r="J462" s="389"/>
      <c r="K462" s="389"/>
      <c r="L462" s="389"/>
      <c r="M462" s="389"/>
      <c r="N462" s="389"/>
      <c r="O462" s="389"/>
      <c r="P462" s="389"/>
      <c r="Q462" s="389"/>
      <c r="R462" s="389"/>
      <c r="S462" s="389"/>
      <c r="T462" s="389"/>
      <c r="U462" s="389"/>
      <c r="V462" s="389"/>
      <c r="W462" s="389"/>
      <c r="X462" s="389"/>
      <c r="Y462" s="389"/>
    </row>
    <row r="463" spans="1:25" ht="14.25" customHeight="1" x14ac:dyDescent="0.2">
      <c r="A463" s="384"/>
      <c r="B463" s="384"/>
      <c r="C463" s="389"/>
      <c r="D463" s="389"/>
      <c r="E463" s="389"/>
      <c r="F463" s="389"/>
      <c r="G463" s="430"/>
      <c r="H463" s="430"/>
      <c r="I463" s="389"/>
      <c r="J463" s="389"/>
      <c r="K463" s="389"/>
      <c r="L463" s="389"/>
      <c r="M463" s="389"/>
      <c r="N463" s="389"/>
      <c r="O463" s="389"/>
      <c r="P463" s="389"/>
      <c r="Q463" s="389"/>
      <c r="R463" s="389"/>
      <c r="S463" s="389"/>
      <c r="T463" s="389"/>
      <c r="U463" s="389"/>
      <c r="V463" s="389"/>
      <c r="W463" s="389"/>
      <c r="X463" s="389"/>
      <c r="Y463" s="389"/>
    </row>
    <row r="464" spans="1:25" ht="14.25" customHeight="1" x14ac:dyDescent="0.2">
      <c r="A464" s="384"/>
      <c r="B464" s="384"/>
      <c r="C464" s="389"/>
      <c r="D464" s="389"/>
      <c r="E464" s="389"/>
      <c r="F464" s="389"/>
      <c r="G464" s="430"/>
      <c r="H464" s="430"/>
      <c r="I464" s="389"/>
      <c r="J464" s="389"/>
      <c r="K464" s="389"/>
      <c r="L464" s="389"/>
      <c r="M464" s="389"/>
      <c r="N464" s="389"/>
      <c r="O464" s="389"/>
      <c r="P464" s="389"/>
      <c r="Q464" s="389"/>
      <c r="R464" s="389"/>
      <c r="S464" s="389"/>
      <c r="T464" s="389"/>
      <c r="U464" s="389"/>
      <c r="V464" s="389"/>
      <c r="W464" s="389"/>
      <c r="X464" s="389"/>
      <c r="Y464" s="389"/>
    </row>
    <row r="465" spans="1:25" ht="14.25" customHeight="1" x14ac:dyDescent="0.2">
      <c r="A465" s="384"/>
      <c r="B465" s="384"/>
      <c r="C465" s="389"/>
      <c r="D465" s="389"/>
      <c r="E465" s="389"/>
      <c r="F465" s="389"/>
      <c r="G465" s="430"/>
      <c r="H465" s="430"/>
      <c r="I465" s="389"/>
      <c r="J465" s="389"/>
      <c r="K465" s="389"/>
      <c r="L465" s="389"/>
      <c r="M465" s="389"/>
      <c r="N465" s="389"/>
      <c r="O465" s="389"/>
      <c r="P465" s="389"/>
      <c r="Q465" s="389"/>
      <c r="R465" s="389"/>
      <c r="S465" s="389"/>
      <c r="T465" s="389"/>
      <c r="U465" s="389"/>
      <c r="V465" s="389"/>
      <c r="W465" s="389"/>
      <c r="X465" s="389"/>
      <c r="Y465" s="389"/>
    </row>
    <row r="466" spans="1:25" ht="14.25" customHeight="1" x14ac:dyDescent="0.2">
      <c r="A466" s="384"/>
      <c r="B466" s="384"/>
      <c r="C466" s="389"/>
      <c r="D466" s="389"/>
      <c r="E466" s="389"/>
      <c r="F466" s="389"/>
      <c r="G466" s="430"/>
      <c r="H466" s="430"/>
      <c r="I466" s="389"/>
      <c r="J466" s="389"/>
      <c r="K466" s="389"/>
      <c r="L466" s="389"/>
      <c r="M466" s="389"/>
      <c r="N466" s="389"/>
      <c r="O466" s="389"/>
      <c r="P466" s="389"/>
      <c r="Q466" s="389"/>
      <c r="R466" s="389"/>
      <c r="S466" s="389"/>
      <c r="T466" s="389"/>
      <c r="U466" s="389"/>
      <c r="V466" s="389"/>
      <c r="W466" s="389"/>
      <c r="X466" s="389"/>
      <c r="Y466" s="389"/>
    </row>
    <row r="467" spans="1:25" ht="14.25" customHeight="1" x14ac:dyDescent="0.2">
      <c r="A467" s="384"/>
      <c r="B467" s="384"/>
      <c r="C467" s="389"/>
      <c r="D467" s="389"/>
      <c r="E467" s="389"/>
      <c r="F467" s="389"/>
      <c r="G467" s="430"/>
      <c r="H467" s="430"/>
      <c r="I467" s="389"/>
      <c r="J467" s="389"/>
      <c r="K467" s="389"/>
      <c r="L467" s="389"/>
      <c r="M467" s="389"/>
      <c r="N467" s="389"/>
      <c r="O467" s="389"/>
      <c r="P467" s="389"/>
      <c r="Q467" s="389"/>
      <c r="R467" s="389"/>
      <c r="S467" s="389"/>
      <c r="T467" s="389"/>
      <c r="U467" s="389"/>
      <c r="V467" s="389"/>
      <c r="W467" s="389"/>
      <c r="X467" s="389"/>
      <c r="Y467" s="389"/>
    </row>
    <row r="468" spans="1:25" ht="14.25" customHeight="1" x14ac:dyDescent="0.2">
      <c r="A468" s="384"/>
      <c r="B468" s="384"/>
      <c r="C468" s="389"/>
      <c r="D468" s="389"/>
      <c r="E468" s="389"/>
      <c r="F468" s="389"/>
      <c r="G468" s="430"/>
      <c r="H468" s="430"/>
      <c r="I468" s="389"/>
      <c r="J468" s="389"/>
      <c r="K468" s="389"/>
      <c r="L468" s="389"/>
      <c r="M468" s="389"/>
      <c r="N468" s="389"/>
      <c r="O468" s="389"/>
      <c r="P468" s="389"/>
      <c r="Q468" s="389"/>
      <c r="R468" s="389"/>
      <c r="S468" s="389"/>
      <c r="T468" s="389"/>
      <c r="U468" s="389"/>
      <c r="V468" s="389"/>
      <c r="W468" s="389"/>
      <c r="X468" s="389"/>
      <c r="Y468" s="389"/>
    </row>
    <row r="469" spans="1:25" ht="14.25" customHeight="1" x14ac:dyDescent="0.2">
      <c r="A469" s="384"/>
      <c r="B469" s="384"/>
      <c r="C469" s="389"/>
      <c r="D469" s="389"/>
      <c r="E469" s="389"/>
      <c r="F469" s="389"/>
      <c r="G469" s="430"/>
      <c r="H469" s="430"/>
      <c r="I469" s="389"/>
      <c r="J469" s="389"/>
      <c r="K469" s="389"/>
      <c r="L469" s="389"/>
      <c r="M469" s="389"/>
      <c r="N469" s="389"/>
      <c r="O469" s="389"/>
      <c r="P469" s="389"/>
      <c r="Q469" s="389"/>
      <c r="R469" s="389"/>
      <c r="S469" s="389"/>
      <c r="T469" s="389"/>
      <c r="U469" s="389"/>
      <c r="V469" s="389"/>
      <c r="W469" s="389"/>
      <c r="X469" s="389"/>
      <c r="Y469" s="389"/>
    </row>
    <row r="470" spans="1:25" ht="14.25" customHeight="1" x14ac:dyDescent="0.2">
      <c r="A470" s="384"/>
      <c r="B470" s="384"/>
      <c r="C470" s="389"/>
      <c r="D470" s="389"/>
      <c r="E470" s="389"/>
      <c r="F470" s="389"/>
      <c r="G470" s="430"/>
      <c r="H470" s="430"/>
      <c r="I470" s="389"/>
      <c r="J470" s="389"/>
      <c r="K470" s="389"/>
      <c r="L470" s="389"/>
      <c r="M470" s="389"/>
      <c r="N470" s="389"/>
      <c r="O470" s="389"/>
      <c r="P470" s="389"/>
      <c r="Q470" s="389"/>
      <c r="R470" s="389"/>
      <c r="S470" s="389"/>
      <c r="T470" s="389"/>
      <c r="U470" s="389"/>
      <c r="V470" s="389"/>
      <c r="W470" s="389"/>
      <c r="X470" s="389"/>
      <c r="Y470" s="389"/>
    </row>
    <row r="471" spans="1:25" ht="14.25" customHeight="1" x14ac:dyDescent="0.2">
      <c r="A471" s="384"/>
      <c r="B471" s="384"/>
      <c r="C471" s="389"/>
      <c r="D471" s="389"/>
      <c r="E471" s="389"/>
      <c r="F471" s="389"/>
      <c r="G471" s="430"/>
      <c r="H471" s="430"/>
      <c r="I471" s="389"/>
      <c r="J471" s="389"/>
      <c r="K471" s="389"/>
      <c r="L471" s="389"/>
      <c r="M471" s="389"/>
      <c r="N471" s="389"/>
      <c r="O471" s="389"/>
      <c r="P471" s="389"/>
      <c r="Q471" s="389"/>
      <c r="R471" s="389"/>
      <c r="S471" s="389"/>
      <c r="T471" s="389"/>
      <c r="U471" s="389"/>
      <c r="V471" s="389"/>
      <c r="W471" s="389"/>
      <c r="X471" s="389"/>
      <c r="Y471" s="389"/>
    </row>
    <row r="472" spans="1:25" ht="14.25" customHeight="1" x14ac:dyDescent="0.2">
      <c r="A472" s="384"/>
      <c r="B472" s="384"/>
      <c r="C472" s="389"/>
      <c r="D472" s="389"/>
      <c r="E472" s="389"/>
      <c r="F472" s="389"/>
      <c r="G472" s="430"/>
      <c r="H472" s="430"/>
      <c r="I472" s="389"/>
      <c r="J472" s="389"/>
      <c r="K472" s="389"/>
      <c r="L472" s="389"/>
      <c r="M472" s="389"/>
      <c r="N472" s="389"/>
      <c r="O472" s="389"/>
      <c r="P472" s="389"/>
      <c r="Q472" s="389"/>
      <c r="R472" s="389"/>
      <c r="S472" s="389"/>
      <c r="T472" s="389"/>
      <c r="U472" s="389"/>
      <c r="V472" s="389"/>
      <c r="W472" s="389"/>
      <c r="X472" s="389"/>
      <c r="Y472" s="389"/>
    </row>
    <row r="473" spans="1:25" ht="14.25" customHeight="1" x14ac:dyDescent="0.2">
      <c r="A473" s="384"/>
      <c r="B473" s="384"/>
      <c r="C473" s="389"/>
      <c r="D473" s="389"/>
      <c r="E473" s="389"/>
      <c r="F473" s="389"/>
      <c r="G473" s="430"/>
      <c r="H473" s="430"/>
      <c r="I473" s="389"/>
      <c r="J473" s="389"/>
      <c r="K473" s="389"/>
      <c r="L473" s="389"/>
      <c r="M473" s="389"/>
      <c r="N473" s="389"/>
      <c r="O473" s="389"/>
      <c r="P473" s="389"/>
      <c r="Q473" s="389"/>
      <c r="R473" s="389"/>
      <c r="S473" s="389"/>
      <c r="T473" s="389"/>
      <c r="U473" s="389"/>
      <c r="V473" s="389"/>
      <c r="W473" s="389"/>
      <c r="X473" s="389"/>
      <c r="Y473" s="389"/>
    </row>
    <row r="474" spans="1:25" ht="14.25" customHeight="1" x14ac:dyDescent="0.2">
      <c r="A474" s="384"/>
      <c r="B474" s="384"/>
      <c r="C474" s="389"/>
      <c r="D474" s="389"/>
      <c r="E474" s="389"/>
      <c r="F474" s="389"/>
      <c r="G474" s="430"/>
      <c r="H474" s="430"/>
      <c r="I474" s="389"/>
      <c r="J474" s="389"/>
      <c r="K474" s="389"/>
      <c r="L474" s="389"/>
      <c r="M474" s="389"/>
      <c r="N474" s="389"/>
      <c r="O474" s="389"/>
      <c r="P474" s="389"/>
      <c r="Q474" s="389"/>
      <c r="R474" s="389"/>
      <c r="S474" s="389"/>
      <c r="T474" s="389"/>
      <c r="U474" s="389"/>
      <c r="V474" s="389"/>
      <c r="W474" s="389"/>
      <c r="X474" s="389"/>
      <c r="Y474" s="389"/>
    </row>
    <row r="475" spans="1:25" ht="14.25" customHeight="1" x14ac:dyDescent="0.2">
      <c r="A475" s="384"/>
      <c r="B475" s="384"/>
      <c r="C475" s="389"/>
      <c r="D475" s="389"/>
      <c r="E475" s="389"/>
      <c r="F475" s="389"/>
      <c r="G475" s="430"/>
      <c r="H475" s="430"/>
      <c r="I475" s="389"/>
      <c r="J475" s="389"/>
      <c r="K475" s="389"/>
      <c r="L475" s="389"/>
      <c r="M475" s="389"/>
      <c r="N475" s="389"/>
      <c r="O475" s="389"/>
      <c r="P475" s="389"/>
      <c r="Q475" s="389"/>
      <c r="R475" s="389"/>
      <c r="S475" s="389"/>
      <c r="T475" s="389"/>
      <c r="U475" s="389"/>
      <c r="V475" s="389"/>
      <c r="W475" s="389"/>
      <c r="X475" s="389"/>
      <c r="Y475" s="389"/>
    </row>
    <row r="476" spans="1:25" ht="14.25" customHeight="1" x14ac:dyDescent="0.2">
      <c r="A476" s="384"/>
      <c r="B476" s="384"/>
      <c r="C476" s="389"/>
      <c r="D476" s="389"/>
      <c r="E476" s="389"/>
      <c r="F476" s="389"/>
      <c r="G476" s="430"/>
      <c r="H476" s="430"/>
      <c r="I476" s="389"/>
      <c r="J476" s="389"/>
      <c r="K476" s="389"/>
      <c r="L476" s="389"/>
      <c r="M476" s="389"/>
      <c r="N476" s="389"/>
      <c r="O476" s="389"/>
      <c r="P476" s="389"/>
      <c r="Q476" s="389"/>
      <c r="R476" s="389"/>
      <c r="S476" s="389"/>
      <c r="T476" s="389"/>
      <c r="U476" s="389"/>
      <c r="V476" s="389"/>
      <c r="W476" s="389"/>
      <c r="X476" s="389"/>
      <c r="Y476" s="389"/>
    </row>
    <row r="477" spans="1:25" ht="14.25" customHeight="1" x14ac:dyDescent="0.2">
      <c r="A477" s="384"/>
      <c r="B477" s="384"/>
      <c r="C477" s="389"/>
      <c r="D477" s="389"/>
      <c r="E477" s="389"/>
      <c r="F477" s="389"/>
      <c r="G477" s="430"/>
      <c r="H477" s="430"/>
      <c r="I477" s="389"/>
      <c r="J477" s="389"/>
      <c r="K477" s="389"/>
      <c r="L477" s="389"/>
      <c r="M477" s="389"/>
      <c r="N477" s="389"/>
      <c r="O477" s="389"/>
      <c r="P477" s="389"/>
      <c r="Q477" s="389"/>
      <c r="R477" s="389"/>
      <c r="S477" s="389"/>
      <c r="T477" s="389"/>
      <c r="U477" s="389"/>
      <c r="V477" s="389"/>
      <c r="W477" s="389"/>
      <c r="X477" s="389"/>
      <c r="Y477" s="389"/>
    </row>
    <row r="478" spans="1:25" ht="14.25" customHeight="1" x14ac:dyDescent="0.2">
      <c r="A478" s="384"/>
      <c r="B478" s="384"/>
      <c r="C478" s="389"/>
      <c r="D478" s="389"/>
      <c r="E478" s="389"/>
      <c r="F478" s="389"/>
      <c r="G478" s="430"/>
      <c r="H478" s="430"/>
      <c r="I478" s="389"/>
      <c r="J478" s="389"/>
      <c r="K478" s="389"/>
      <c r="L478" s="389"/>
      <c r="M478" s="389"/>
      <c r="N478" s="389"/>
      <c r="O478" s="389"/>
      <c r="P478" s="389"/>
      <c r="Q478" s="389"/>
      <c r="R478" s="389"/>
      <c r="S478" s="389"/>
      <c r="T478" s="389"/>
      <c r="U478" s="389"/>
      <c r="V478" s="389"/>
      <c r="W478" s="389"/>
      <c r="X478" s="389"/>
      <c r="Y478" s="389"/>
    </row>
    <row r="479" spans="1:25" ht="14.25" customHeight="1" x14ac:dyDescent="0.2">
      <c r="A479" s="384"/>
      <c r="B479" s="384"/>
      <c r="C479" s="389"/>
      <c r="D479" s="389"/>
      <c r="E479" s="389"/>
      <c r="F479" s="389"/>
      <c r="G479" s="430"/>
      <c r="H479" s="430"/>
      <c r="I479" s="389"/>
      <c r="J479" s="389"/>
      <c r="K479" s="389"/>
      <c r="L479" s="389"/>
      <c r="M479" s="389"/>
      <c r="N479" s="389"/>
      <c r="O479" s="389"/>
      <c r="P479" s="389"/>
      <c r="Q479" s="389"/>
      <c r="R479" s="389"/>
      <c r="S479" s="389"/>
      <c r="T479" s="389"/>
      <c r="U479" s="389"/>
      <c r="V479" s="389"/>
      <c r="W479" s="389"/>
      <c r="X479" s="389"/>
      <c r="Y479" s="389"/>
    </row>
    <row r="480" spans="1:25" ht="14.25" customHeight="1" x14ac:dyDescent="0.2">
      <c r="A480" s="384"/>
      <c r="B480" s="384"/>
      <c r="C480" s="389"/>
      <c r="D480" s="389"/>
      <c r="E480" s="389"/>
      <c r="F480" s="389"/>
      <c r="G480" s="430"/>
      <c r="H480" s="430"/>
      <c r="I480" s="389"/>
      <c r="J480" s="389"/>
      <c r="K480" s="389"/>
      <c r="L480" s="389"/>
      <c r="M480" s="389"/>
      <c r="N480" s="389"/>
      <c r="O480" s="389"/>
      <c r="P480" s="389"/>
      <c r="Q480" s="389"/>
      <c r="R480" s="389"/>
      <c r="S480" s="389"/>
      <c r="T480" s="389"/>
      <c r="U480" s="389"/>
      <c r="V480" s="389"/>
      <c r="W480" s="389"/>
      <c r="X480" s="389"/>
      <c r="Y480" s="389"/>
    </row>
    <row r="481" spans="1:25" ht="14.25" customHeight="1" x14ac:dyDescent="0.2">
      <c r="A481" s="384"/>
      <c r="B481" s="384"/>
      <c r="C481" s="389"/>
      <c r="D481" s="389"/>
      <c r="E481" s="389"/>
      <c r="F481" s="389"/>
      <c r="G481" s="430"/>
      <c r="H481" s="430"/>
      <c r="I481" s="389"/>
      <c r="J481" s="389"/>
      <c r="K481" s="389"/>
      <c r="L481" s="389"/>
      <c r="M481" s="389"/>
      <c r="N481" s="389"/>
      <c r="O481" s="389"/>
      <c r="P481" s="389"/>
      <c r="Q481" s="389"/>
      <c r="R481" s="389"/>
      <c r="S481" s="389"/>
      <c r="T481" s="389"/>
      <c r="U481" s="389"/>
      <c r="V481" s="389"/>
      <c r="W481" s="389"/>
      <c r="X481" s="389"/>
      <c r="Y481" s="389"/>
    </row>
    <row r="482" spans="1:25" ht="14.25" customHeight="1" x14ac:dyDescent="0.2">
      <c r="A482" s="384"/>
      <c r="B482" s="384"/>
      <c r="C482" s="389"/>
      <c r="D482" s="389"/>
      <c r="E482" s="389"/>
      <c r="F482" s="389"/>
      <c r="G482" s="430"/>
      <c r="H482" s="430"/>
      <c r="I482" s="389"/>
      <c r="J482" s="389"/>
      <c r="K482" s="389"/>
      <c r="L482" s="389"/>
      <c r="M482" s="389"/>
      <c r="N482" s="389"/>
      <c r="O482" s="389"/>
      <c r="P482" s="389"/>
      <c r="Q482" s="389"/>
      <c r="R482" s="389"/>
      <c r="S482" s="389"/>
      <c r="T482" s="389"/>
      <c r="U482" s="389"/>
      <c r="V482" s="389"/>
      <c r="W482" s="389"/>
      <c r="X482" s="389"/>
      <c r="Y482" s="389"/>
    </row>
    <row r="483" spans="1:25" ht="14.25" customHeight="1" x14ac:dyDescent="0.2">
      <c r="A483" s="384"/>
      <c r="B483" s="384"/>
      <c r="C483" s="389"/>
      <c r="D483" s="389"/>
      <c r="E483" s="389"/>
      <c r="F483" s="389"/>
      <c r="G483" s="430"/>
      <c r="H483" s="430"/>
      <c r="I483" s="389"/>
      <c r="J483" s="389"/>
      <c r="K483" s="389"/>
      <c r="L483" s="389"/>
      <c r="M483" s="389"/>
      <c r="N483" s="389"/>
      <c r="O483" s="389"/>
      <c r="P483" s="389"/>
      <c r="Q483" s="389"/>
      <c r="R483" s="389"/>
      <c r="S483" s="389"/>
      <c r="T483" s="389"/>
      <c r="U483" s="389"/>
      <c r="V483" s="389"/>
      <c r="W483" s="389"/>
      <c r="X483" s="389"/>
      <c r="Y483" s="389"/>
    </row>
    <row r="484" spans="1:25" ht="14.25" customHeight="1" x14ac:dyDescent="0.2">
      <c r="A484" s="384"/>
      <c r="B484" s="384"/>
      <c r="C484" s="389"/>
      <c r="D484" s="389"/>
      <c r="E484" s="389"/>
      <c r="F484" s="389"/>
      <c r="G484" s="430"/>
      <c r="H484" s="430"/>
      <c r="I484" s="389"/>
      <c r="J484" s="389"/>
      <c r="K484" s="389"/>
      <c r="L484" s="389"/>
      <c r="M484" s="389"/>
      <c r="N484" s="389"/>
      <c r="O484" s="389"/>
      <c r="P484" s="389"/>
      <c r="Q484" s="389"/>
      <c r="R484" s="389"/>
      <c r="S484" s="389"/>
      <c r="T484" s="389"/>
      <c r="U484" s="389"/>
      <c r="V484" s="389"/>
      <c r="W484" s="389"/>
      <c r="X484" s="389"/>
      <c r="Y484" s="389"/>
    </row>
    <row r="485" spans="1:25" ht="14.25" customHeight="1" x14ac:dyDescent="0.2">
      <c r="A485" s="384"/>
      <c r="B485" s="384"/>
      <c r="C485" s="389"/>
      <c r="D485" s="389"/>
      <c r="E485" s="389"/>
      <c r="F485" s="389"/>
      <c r="G485" s="430"/>
      <c r="H485" s="430"/>
      <c r="I485" s="389"/>
      <c r="J485" s="389"/>
      <c r="K485" s="389"/>
      <c r="L485" s="389"/>
      <c r="M485" s="389"/>
      <c r="N485" s="389"/>
      <c r="O485" s="389"/>
      <c r="P485" s="389"/>
      <c r="Q485" s="389"/>
      <c r="R485" s="389"/>
      <c r="S485" s="389"/>
      <c r="T485" s="389"/>
      <c r="U485" s="389"/>
      <c r="V485" s="389"/>
      <c r="W485" s="389"/>
      <c r="X485" s="389"/>
      <c r="Y485" s="389"/>
    </row>
    <row r="486" spans="1:25" ht="14.25" customHeight="1" x14ac:dyDescent="0.2">
      <c r="A486" s="384"/>
      <c r="B486" s="384"/>
      <c r="C486" s="389"/>
      <c r="D486" s="389"/>
      <c r="E486" s="389"/>
      <c r="F486" s="389"/>
      <c r="G486" s="430"/>
      <c r="H486" s="430"/>
      <c r="I486" s="389"/>
      <c r="J486" s="389"/>
      <c r="K486" s="389"/>
      <c r="L486" s="389"/>
      <c r="M486" s="389"/>
      <c r="N486" s="389"/>
      <c r="O486" s="389"/>
      <c r="P486" s="389"/>
      <c r="Q486" s="389"/>
      <c r="R486" s="389"/>
      <c r="S486" s="389"/>
      <c r="T486" s="389"/>
      <c r="U486" s="389"/>
      <c r="V486" s="389"/>
      <c r="W486" s="389"/>
      <c r="X486" s="389"/>
      <c r="Y486" s="389"/>
    </row>
    <row r="487" spans="1:25" ht="14.25" customHeight="1" x14ac:dyDescent="0.2">
      <c r="A487" s="384"/>
      <c r="B487" s="384"/>
      <c r="C487" s="389"/>
      <c r="D487" s="389"/>
      <c r="E487" s="389"/>
      <c r="F487" s="389"/>
      <c r="G487" s="430"/>
      <c r="H487" s="430"/>
      <c r="I487" s="389"/>
      <c r="J487" s="389"/>
      <c r="K487" s="389"/>
      <c r="L487" s="389"/>
      <c r="M487" s="389"/>
      <c r="N487" s="389"/>
      <c r="O487" s="389"/>
      <c r="P487" s="389"/>
      <c r="Q487" s="389"/>
      <c r="R487" s="389"/>
      <c r="S487" s="389"/>
      <c r="T487" s="389"/>
      <c r="U487" s="389"/>
      <c r="V487" s="389"/>
      <c r="W487" s="389"/>
      <c r="X487" s="389"/>
      <c r="Y487" s="389"/>
    </row>
    <row r="488" spans="1:25" ht="14.25" customHeight="1" x14ac:dyDescent="0.2">
      <c r="A488" s="384"/>
      <c r="B488" s="384"/>
      <c r="C488" s="389"/>
      <c r="D488" s="389"/>
      <c r="E488" s="389"/>
      <c r="F488" s="389"/>
      <c r="G488" s="430"/>
      <c r="H488" s="430"/>
      <c r="I488" s="389"/>
      <c r="J488" s="389"/>
      <c r="K488" s="389"/>
      <c r="L488" s="389"/>
      <c r="M488" s="389"/>
      <c r="N488" s="389"/>
      <c r="O488" s="389"/>
      <c r="P488" s="389"/>
      <c r="Q488" s="389"/>
      <c r="R488" s="389"/>
      <c r="S488" s="389"/>
      <c r="T488" s="389"/>
      <c r="U488" s="389"/>
      <c r="V488" s="389"/>
      <c r="W488" s="389"/>
      <c r="X488" s="389"/>
      <c r="Y488" s="389"/>
    </row>
    <row r="489" spans="1:25" ht="14.25" customHeight="1" x14ac:dyDescent="0.2">
      <c r="A489" s="384"/>
      <c r="B489" s="384"/>
      <c r="C489" s="389"/>
      <c r="D489" s="389"/>
      <c r="E489" s="389"/>
      <c r="F489" s="389"/>
      <c r="G489" s="430"/>
      <c r="H489" s="430"/>
      <c r="I489" s="389"/>
      <c r="J489" s="389"/>
      <c r="K489" s="389"/>
      <c r="L489" s="389"/>
      <c r="M489" s="389"/>
      <c r="N489" s="389"/>
      <c r="O489" s="389"/>
      <c r="P489" s="389"/>
      <c r="Q489" s="389"/>
      <c r="R489" s="389"/>
      <c r="S489" s="389"/>
      <c r="T489" s="389"/>
      <c r="U489" s="389"/>
      <c r="V489" s="389"/>
      <c r="W489" s="389"/>
      <c r="X489" s="389"/>
      <c r="Y489" s="389"/>
    </row>
    <row r="490" spans="1:25" ht="14.25" customHeight="1" x14ac:dyDescent="0.2">
      <c r="A490" s="384"/>
      <c r="B490" s="384"/>
      <c r="C490" s="389"/>
      <c r="D490" s="389"/>
      <c r="E490" s="389"/>
      <c r="F490" s="389"/>
      <c r="G490" s="430"/>
      <c r="H490" s="430"/>
      <c r="I490" s="389"/>
      <c r="J490" s="389"/>
      <c r="K490" s="389"/>
      <c r="L490" s="389"/>
      <c r="M490" s="389"/>
      <c r="N490" s="389"/>
      <c r="O490" s="389"/>
      <c r="P490" s="389"/>
      <c r="Q490" s="389"/>
      <c r="R490" s="389"/>
      <c r="S490" s="389"/>
      <c r="T490" s="389"/>
      <c r="U490" s="389"/>
      <c r="V490" s="389"/>
      <c r="W490" s="389"/>
      <c r="X490" s="389"/>
      <c r="Y490" s="389"/>
    </row>
    <row r="491" spans="1:25" ht="14.25" customHeight="1" x14ac:dyDescent="0.2">
      <c r="A491" s="384"/>
      <c r="B491" s="384"/>
      <c r="C491" s="389"/>
      <c r="D491" s="389"/>
      <c r="E491" s="389"/>
      <c r="F491" s="389"/>
      <c r="G491" s="430"/>
      <c r="H491" s="430"/>
      <c r="I491" s="389"/>
      <c r="J491" s="389"/>
      <c r="K491" s="389"/>
      <c r="L491" s="389"/>
      <c r="M491" s="389"/>
      <c r="N491" s="389"/>
      <c r="O491" s="389"/>
      <c r="P491" s="389"/>
      <c r="Q491" s="389"/>
      <c r="R491" s="389"/>
      <c r="S491" s="389"/>
      <c r="T491" s="389"/>
      <c r="U491" s="389"/>
      <c r="V491" s="389"/>
      <c r="W491" s="389"/>
      <c r="X491" s="389"/>
      <c r="Y491" s="389"/>
    </row>
    <row r="492" spans="1:25" ht="14.25" customHeight="1" x14ac:dyDescent="0.2">
      <c r="A492" s="384"/>
      <c r="B492" s="384"/>
      <c r="C492" s="389"/>
      <c r="D492" s="389"/>
      <c r="E492" s="389"/>
      <c r="F492" s="389"/>
      <c r="G492" s="430"/>
      <c r="H492" s="430"/>
      <c r="I492" s="389"/>
      <c r="J492" s="389"/>
      <c r="K492" s="389"/>
      <c r="L492" s="389"/>
      <c r="M492" s="389"/>
      <c r="N492" s="389"/>
      <c r="O492" s="389"/>
      <c r="P492" s="389"/>
      <c r="Q492" s="389"/>
      <c r="R492" s="389"/>
      <c r="S492" s="389"/>
      <c r="T492" s="389"/>
      <c r="U492" s="389"/>
      <c r="V492" s="389"/>
      <c r="W492" s="389"/>
      <c r="X492" s="389"/>
      <c r="Y492" s="389"/>
    </row>
    <row r="493" spans="1:25" ht="14.25" customHeight="1" x14ac:dyDescent="0.2">
      <c r="A493" s="384"/>
      <c r="B493" s="384"/>
      <c r="C493" s="389"/>
      <c r="D493" s="389"/>
      <c r="E493" s="389"/>
      <c r="F493" s="389"/>
      <c r="G493" s="430"/>
      <c r="H493" s="430"/>
      <c r="I493" s="389"/>
      <c r="J493" s="389"/>
      <c r="K493" s="389"/>
      <c r="L493" s="389"/>
      <c r="M493" s="389"/>
      <c r="N493" s="389"/>
      <c r="O493" s="389"/>
      <c r="P493" s="389"/>
      <c r="Q493" s="389"/>
      <c r="R493" s="389"/>
      <c r="S493" s="389"/>
      <c r="T493" s="389"/>
      <c r="U493" s="389"/>
      <c r="V493" s="389"/>
      <c r="W493" s="389"/>
      <c r="X493" s="389"/>
      <c r="Y493" s="389"/>
    </row>
    <row r="494" spans="1:25" ht="14.25" customHeight="1" x14ac:dyDescent="0.2">
      <c r="A494" s="384"/>
      <c r="B494" s="384"/>
      <c r="C494" s="389"/>
      <c r="D494" s="389"/>
      <c r="E494" s="389"/>
      <c r="F494" s="389"/>
      <c r="G494" s="430"/>
      <c r="H494" s="430"/>
      <c r="I494" s="389"/>
      <c r="J494" s="389"/>
      <c r="K494" s="389"/>
      <c r="L494" s="389"/>
      <c r="M494" s="389"/>
      <c r="N494" s="389"/>
      <c r="O494" s="389"/>
      <c r="P494" s="389"/>
      <c r="Q494" s="389"/>
      <c r="R494" s="389"/>
      <c r="S494" s="389"/>
      <c r="T494" s="389"/>
      <c r="U494" s="389"/>
      <c r="V494" s="389"/>
      <c r="W494" s="389"/>
      <c r="X494" s="389"/>
      <c r="Y494" s="389"/>
    </row>
    <row r="495" spans="1:25" ht="14.25" customHeight="1" x14ac:dyDescent="0.2">
      <c r="A495" s="384"/>
      <c r="B495" s="384"/>
      <c r="C495" s="389"/>
      <c r="D495" s="389"/>
      <c r="E495" s="389"/>
      <c r="F495" s="389"/>
      <c r="G495" s="430"/>
      <c r="H495" s="430"/>
      <c r="I495" s="389"/>
      <c r="J495" s="389"/>
      <c r="K495" s="389"/>
      <c r="L495" s="389"/>
      <c r="M495" s="389"/>
      <c r="N495" s="389"/>
      <c r="O495" s="389"/>
      <c r="P495" s="389"/>
      <c r="Q495" s="389"/>
      <c r="R495" s="389"/>
      <c r="S495" s="389"/>
      <c r="T495" s="389"/>
      <c r="U495" s="389"/>
      <c r="V495" s="389"/>
      <c r="W495" s="389"/>
      <c r="X495" s="389"/>
      <c r="Y495" s="389"/>
    </row>
    <row r="496" spans="1:25" ht="14.25" customHeight="1" x14ac:dyDescent="0.2">
      <c r="A496" s="384"/>
      <c r="B496" s="384"/>
      <c r="C496" s="389"/>
      <c r="D496" s="389"/>
      <c r="E496" s="389"/>
      <c r="F496" s="389"/>
      <c r="G496" s="430"/>
      <c r="H496" s="430"/>
      <c r="I496" s="389"/>
      <c r="J496" s="389"/>
      <c r="K496" s="389"/>
      <c r="L496" s="389"/>
      <c r="M496" s="389"/>
      <c r="N496" s="389"/>
      <c r="O496" s="389"/>
      <c r="P496" s="389"/>
      <c r="Q496" s="389"/>
      <c r="R496" s="389"/>
      <c r="S496" s="389"/>
      <c r="T496" s="389"/>
      <c r="U496" s="389"/>
      <c r="V496" s="389"/>
      <c r="W496" s="389"/>
      <c r="X496" s="389"/>
      <c r="Y496" s="389"/>
    </row>
    <row r="497" spans="1:25" ht="14.25" customHeight="1" x14ac:dyDescent="0.2">
      <c r="A497" s="384"/>
      <c r="B497" s="384"/>
      <c r="C497" s="389"/>
      <c r="D497" s="389"/>
      <c r="E497" s="389"/>
      <c r="F497" s="389"/>
      <c r="G497" s="430"/>
      <c r="H497" s="430"/>
      <c r="I497" s="389"/>
      <c r="J497" s="389"/>
      <c r="K497" s="389"/>
      <c r="L497" s="389"/>
      <c r="M497" s="389"/>
      <c r="N497" s="389"/>
      <c r="O497" s="389"/>
      <c r="P497" s="389"/>
      <c r="Q497" s="389"/>
      <c r="R497" s="389"/>
      <c r="S497" s="389"/>
      <c r="T497" s="389"/>
      <c r="U497" s="389"/>
      <c r="V497" s="389"/>
      <c r="W497" s="389"/>
      <c r="X497" s="389"/>
      <c r="Y497" s="389"/>
    </row>
    <row r="498" spans="1:25" ht="14.25" customHeight="1" x14ac:dyDescent="0.2">
      <c r="A498" s="384"/>
      <c r="B498" s="384"/>
      <c r="C498" s="389"/>
      <c r="D498" s="389"/>
      <c r="E498" s="389"/>
      <c r="F498" s="389"/>
      <c r="G498" s="430"/>
      <c r="H498" s="430"/>
      <c r="I498" s="389"/>
      <c r="J498" s="389"/>
      <c r="K498" s="389"/>
      <c r="L498" s="389"/>
      <c r="M498" s="389"/>
      <c r="N498" s="389"/>
      <c r="O498" s="389"/>
      <c r="P498" s="389"/>
      <c r="Q498" s="389"/>
      <c r="R498" s="389"/>
      <c r="S498" s="389"/>
      <c r="T498" s="389"/>
      <c r="U498" s="389"/>
      <c r="V498" s="389"/>
      <c r="W498" s="389"/>
      <c r="X498" s="389"/>
      <c r="Y498" s="389"/>
    </row>
    <row r="499" spans="1:25" ht="14.25" customHeight="1" x14ac:dyDescent="0.2">
      <c r="A499" s="384"/>
      <c r="B499" s="384"/>
      <c r="C499" s="389"/>
      <c r="D499" s="389"/>
      <c r="E499" s="389"/>
      <c r="F499" s="389"/>
      <c r="G499" s="430"/>
      <c r="H499" s="430"/>
      <c r="I499" s="389"/>
      <c r="J499" s="389"/>
      <c r="K499" s="389"/>
      <c r="L499" s="389"/>
      <c r="M499" s="389"/>
      <c r="N499" s="389"/>
      <c r="O499" s="389"/>
      <c r="P499" s="389"/>
      <c r="Q499" s="389"/>
      <c r="R499" s="389"/>
      <c r="S499" s="389"/>
      <c r="T499" s="389"/>
      <c r="U499" s="389"/>
      <c r="V499" s="389"/>
      <c r="W499" s="389"/>
      <c r="X499" s="389"/>
      <c r="Y499" s="389"/>
    </row>
    <row r="500" spans="1:25" ht="14.25" customHeight="1" x14ac:dyDescent="0.2">
      <c r="A500" s="384"/>
      <c r="B500" s="384"/>
      <c r="C500" s="389"/>
      <c r="D500" s="389"/>
      <c r="E500" s="389"/>
      <c r="F500" s="389"/>
      <c r="G500" s="430"/>
      <c r="H500" s="430"/>
      <c r="I500" s="389"/>
      <c r="J500" s="389"/>
      <c r="K500" s="389"/>
      <c r="L500" s="389"/>
      <c r="M500" s="389"/>
      <c r="N500" s="389"/>
      <c r="O500" s="389"/>
      <c r="P500" s="389"/>
      <c r="Q500" s="389"/>
      <c r="R500" s="389"/>
      <c r="S500" s="389"/>
      <c r="T500" s="389"/>
      <c r="U500" s="389"/>
      <c r="V500" s="389"/>
      <c r="W500" s="389"/>
      <c r="X500" s="389"/>
      <c r="Y500" s="389"/>
    </row>
    <row r="501" spans="1:25" ht="14.25" customHeight="1" x14ac:dyDescent="0.2">
      <c r="A501" s="384"/>
      <c r="B501" s="384"/>
      <c r="C501" s="389"/>
      <c r="D501" s="389"/>
      <c r="E501" s="389"/>
      <c r="F501" s="389"/>
      <c r="G501" s="430"/>
      <c r="H501" s="430"/>
      <c r="I501" s="389"/>
      <c r="J501" s="389"/>
      <c r="K501" s="389"/>
      <c r="L501" s="389"/>
      <c r="M501" s="389"/>
      <c r="N501" s="389"/>
      <c r="O501" s="389"/>
      <c r="P501" s="389"/>
      <c r="Q501" s="389"/>
      <c r="R501" s="389"/>
      <c r="S501" s="389"/>
      <c r="T501" s="389"/>
      <c r="U501" s="389"/>
      <c r="V501" s="389"/>
      <c r="W501" s="389"/>
      <c r="X501" s="389"/>
      <c r="Y501" s="389"/>
    </row>
    <row r="502" spans="1:25" ht="14.25" customHeight="1" x14ac:dyDescent="0.2">
      <c r="A502" s="384"/>
      <c r="B502" s="384"/>
      <c r="C502" s="389"/>
      <c r="D502" s="389"/>
      <c r="E502" s="389"/>
      <c r="F502" s="389"/>
      <c r="G502" s="430"/>
      <c r="H502" s="430"/>
      <c r="I502" s="389"/>
      <c r="J502" s="389"/>
      <c r="K502" s="389"/>
      <c r="L502" s="389"/>
      <c r="M502" s="389"/>
      <c r="N502" s="389"/>
      <c r="O502" s="389"/>
      <c r="P502" s="389"/>
      <c r="Q502" s="389"/>
      <c r="R502" s="389"/>
      <c r="S502" s="389"/>
      <c r="T502" s="389"/>
      <c r="U502" s="389"/>
      <c r="V502" s="389"/>
      <c r="W502" s="389"/>
      <c r="X502" s="389"/>
      <c r="Y502" s="389"/>
    </row>
    <row r="503" spans="1:25" ht="14.25" customHeight="1" x14ac:dyDescent="0.2">
      <c r="A503" s="384"/>
      <c r="B503" s="384"/>
      <c r="C503" s="389"/>
      <c r="D503" s="389"/>
      <c r="E503" s="389"/>
      <c r="F503" s="389"/>
      <c r="G503" s="430"/>
      <c r="H503" s="430"/>
      <c r="I503" s="389"/>
      <c r="J503" s="389"/>
      <c r="K503" s="389"/>
      <c r="L503" s="389"/>
      <c r="M503" s="389"/>
      <c r="N503" s="389"/>
      <c r="O503" s="389"/>
      <c r="P503" s="389"/>
      <c r="Q503" s="389"/>
      <c r="R503" s="389"/>
      <c r="S503" s="389"/>
      <c r="T503" s="389"/>
      <c r="U503" s="389"/>
      <c r="V503" s="389"/>
      <c r="W503" s="389"/>
      <c r="X503" s="389"/>
      <c r="Y503" s="389"/>
    </row>
    <row r="504" spans="1:25" ht="14.25" customHeight="1" x14ac:dyDescent="0.2">
      <c r="A504" s="384"/>
      <c r="B504" s="384"/>
      <c r="C504" s="389"/>
      <c r="D504" s="389"/>
      <c r="E504" s="389"/>
      <c r="F504" s="389"/>
      <c r="G504" s="430"/>
      <c r="H504" s="430"/>
      <c r="I504" s="389"/>
      <c r="J504" s="389"/>
      <c r="K504" s="389"/>
      <c r="L504" s="389"/>
      <c r="M504" s="389"/>
      <c r="N504" s="389"/>
      <c r="O504" s="389"/>
      <c r="P504" s="389"/>
      <c r="Q504" s="389"/>
      <c r="R504" s="389"/>
      <c r="S504" s="389"/>
      <c r="T504" s="389"/>
      <c r="U504" s="389"/>
      <c r="V504" s="389"/>
      <c r="W504" s="389"/>
      <c r="X504" s="389"/>
      <c r="Y504" s="389"/>
    </row>
    <row r="505" spans="1:25" ht="14.25" customHeight="1" x14ac:dyDescent="0.2">
      <c r="A505" s="384"/>
      <c r="B505" s="384"/>
      <c r="C505" s="389"/>
      <c r="D505" s="389"/>
      <c r="E505" s="389"/>
      <c r="F505" s="389"/>
      <c r="G505" s="430"/>
      <c r="H505" s="430"/>
      <c r="I505" s="389"/>
      <c r="J505" s="389"/>
      <c r="K505" s="389"/>
      <c r="L505" s="389"/>
      <c r="M505" s="389"/>
      <c r="N505" s="389"/>
      <c r="O505" s="389"/>
      <c r="P505" s="389"/>
      <c r="Q505" s="389"/>
      <c r="R505" s="389"/>
      <c r="S505" s="389"/>
      <c r="T505" s="389"/>
      <c r="U505" s="389"/>
      <c r="V505" s="389"/>
      <c r="W505" s="389"/>
      <c r="X505" s="389"/>
      <c r="Y505" s="389"/>
    </row>
    <row r="506" spans="1:25" ht="14.25" customHeight="1" x14ac:dyDescent="0.2">
      <c r="A506" s="384"/>
      <c r="B506" s="384"/>
      <c r="C506" s="389"/>
      <c r="D506" s="389"/>
      <c r="E506" s="389"/>
      <c r="F506" s="389"/>
      <c r="G506" s="430"/>
      <c r="H506" s="430"/>
      <c r="I506" s="389"/>
      <c r="J506" s="389"/>
      <c r="K506" s="389"/>
      <c r="L506" s="389"/>
      <c r="M506" s="389"/>
      <c r="N506" s="389"/>
      <c r="O506" s="389"/>
      <c r="P506" s="389"/>
      <c r="Q506" s="389"/>
      <c r="R506" s="389"/>
      <c r="S506" s="389"/>
      <c r="T506" s="389"/>
      <c r="U506" s="389"/>
      <c r="V506" s="389"/>
      <c r="W506" s="389"/>
      <c r="X506" s="389"/>
      <c r="Y506" s="389"/>
    </row>
    <row r="507" spans="1:25" ht="14.25" customHeight="1" x14ac:dyDescent="0.2">
      <c r="A507" s="384"/>
      <c r="B507" s="384"/>
      <c r="C507" s="389"/>
      <c r="D507" s="389"/>
      <c r="E507" s="389"/>
      <c r="F507" s="389"/>
      <c r="G507" s="430"/>
      <c r="H507" s="430"/>
      <c r="I507" s="389"/>
      <c r="J507" s="389"/>
      <c r="K507" s="389"/>
      <c r="L507" s="389"/>
      <c r="M507" s="389"/>
      <c r="N507" s="389"/>
      <c r="O507" s="389"/>
      <c r="P507" s="389"/>
      <c r="Q507" s="389"/>
      <c r="R507" s="389"/>
      <c r="S507" s="389"/>
      <c r="T507" s="389"/>
      <c r="U507" s="389"/>
      <c r="V507" s="389"/>
      <c r="W507" s="389"/>
      <c r="X507" s="389"/>
      <c r="Y507" s="389"/>
    </row>
    <row r="508" spans="1:25" ht="14.25" customHeight="1" x14ac:dyDescent="0.2">
      <c r="A508" s="384"/>
      <c r="B508" s="384"/>
      <c r="C508" s="389"/>
      <c r="D508" s="389"/>
      <c r="E508" s="389"/>
      <c r="F508" s="389"/>
      <c r="G508" s="430"/>
      <c r="H508" s="430"/>
      <c r="I508" s="389"/>
      <c r="J508" s="389"/>
      <c r="K508" s="389"/>
      <c r="L508" s="389"/>
      <c r="M508" s="389"/>
      <c r="N508" s="389"/>
      <c r="O508" s="389"/>
      <c r="P508" s="389"/>
      <c r="Q508" s="389"/>
      <c r="R508" s="389"/>
      <c r="S508" s="389"/>
      <c r="T508" s="389"/>
      <c r="U508" s="389"/>
      <c r="V508" s="389"/>
      <c r="W508" s="389"/>
      <c r="X508" s="389"/>
      <c r="Y508" s="389"/>
    </row>
    <row r="509" spans="1:25" ht="14.25" customHeight="1" x14ac:dyDescent="0.2">
      <c r="A509" s="384"/>
      <c r="B509" s="384"/>
      <c r="C509" s="389"/>
      <c r="D509" s="389"/>
      <c r="E509" s="389"/>
      <c r="F509" s="389"/>
      <c r="G509" s="430"/>
      <c r="H509" s="430"/>
      <c r="I509" s="389"/>
      <c r="J509" s="389"/>
      <c r="K509" s="389"/>
      <c r="L509" s="389"/>
      <c r="M509" s="389"/>
      <c r="N509" s="389"/>
      <c r="O509" s="389"/>
      <c r="P509" s="389"/>
      <c r="Q509" s="389"/>
      <c r="R509" s="389"/>
      <c r="S509" s="389"/>
      <c r="T509" s="389"/>
      <c r="U509" s="389"/>
      <c r="V509" s="389"/>
      <c r="W509" s="389"/>
      <c r="X509" s="389"/>
      <c r="Y509" s="389"/>
    </row>
    <row r="510" spans="1:25" ht="14.25" customHeight="1" x14ac:dyDescent="0.2">
      <c r="A510" s="384"/>
      <c r="B510" s="384"/>
      <c r="C510" s="389"/>
      <c r="D510" s="389"/>
      <c r="E510" s="389"/>
      <c r="F510" s="389"/>
      <c r="G510" s="430"/>
      <c r="H510" s="430"/>
      <c r="I510" s="389"/>
      <c r="J510" s="389"/>
      <c r="K510" s="389"/>
      <c r="L510" s="389"/>
      <c r="M510" s="389"/>
      <c r="N510" s="389"/>
      <c r="O510" s="389"/>
      <c r="P510" s="389"/>
      <c r="Q510" s="389"/>
      <c r="R510" s="389"/>
      <c r="S510" s="389"/>
      <c r="T510" s="389"/>
      <c r="U510" s="389"/>
      <c r="V510" s="389"/>
      <c r="W510" s="389"/>
      <c r="X510" s="389"/>
      <c r="Y510" s="389"/>
    </row>
    <row r="511" spans="1:25" ht="14.25" customHeight="1" x14ac:dyDescent="0.2">
      <c r="A511" s="384"/>
      <c r="B511" s="384"/>
      <c r="C511" s="389"/>
      <c r="D511" s="389"/>
      <c r="E511" s="389"/>
      <c r="F511" s="389"/>
      <c r="G511" s="430"/>
      <c r="H511" s="430"/>
      <c r="I511" s="389"/>
      <c r="J511" s="389"/>
      <c r="K511" s="389"/>
      <c r="L511" s="389"/>
      <c r="M511" s="389"/>
      <c r="N511" s="389"/>
      <c r="O511" s="389"/>
      <c r="P511" s="389"/>
      <c r="Q511" s="389"/>
      <c r="R511" s="389"/>
      <c r="S511" s="389"/>
      <c r="T511" s="389"/>
      <c r="U511" s="389"/>
      <c r="V511" s="389"/>
      <c r="W511" s="389"/>
      <c r="X511" s="389"/>
      <c r="Y511" s="389"/>
    </row>
    <row r="512" spans="1:25" ht="14.25" customHeight="1" x14ac:dyDescent="0.2">
      <c r="A512" s="384"/>
      <c r="B512" s="384"/>
      <c r="C512" s="389"/>
      <c r="D512" s="389"/>
      <c r="E512" s="389"/>
      <c r="F512" s="389"/>
      <c r="G512" s="430"/>
      <c r="H512" s="430"/>
      <c r="I512" s="389"/>
      <c r="J512" s="389"/>
      <c r="K512" s="389"/>
      <c r="L512" s="389"/>
      <c r="M512" s="389"/>
      <c r="N512" s="389"/>
      <c r="O512" s="389"/>
      <c r="P512" s="389"/>
      <c r="Q512" s="389"/>
      <c r="R512" s="389"/>
      <c r="S512" s="389"/>
      <c r="T512" s="389"/>
      <c r="U512" s="389"/>
      <c r="V512" s="389"/>
      <c r="W512" s="389"/>
      <c r="X512" s="389"/>
      <c r="Y512" s="389"/>
    </row>
    <row r="513" spans="1:25" ht="14.25" customHeight="1" x14ac:dyDescent="0.2">
      <c r="A513" s="384"/>
      <c r="B513" s="384"/>
      <c r="C513" s="389"/>
      <c r="D513" s="389"/>
      <c r="E513" s="389"/>
      <c r="F513" s="389"/>
      <c r="G513" s="430"/>
      <c r="H513" s="430"/>
      <c r="I513" s="389"/>
      <c r="J513" s="389"/>
      <c r="K513" s="389"/>
      <c r="L513" s="389"/>
      <c r="M513" s="389"/>
      <c r="N513" s="389"/>
      <c r="O513" s="389"/>
      <c r="P513" s="389"/>
      <c r="Q513" s="389"/>
      <c r="R513" s="389"/>
      <c r="S513" s="389"/>
      <c r="T513" s="389"/>
      <c r="U513" s="389"/>
      <c r="V513" s="389"/>
      <c r="W513" s="389"/>
      <c r="X513" s="389"/>
      <c r="Y513" s="389"/>
    </row>
    <row r="514" spans="1:25" ht="14.25" customHeight="1" x14ac:dyDescent="0.2">
      <c r="A514" s="384"/>
      <c r="B514" s="384"/>
      <c r="C514" s="389"/>
      <c r="D514" s="389"/>
      <c r="E514" s="389"/>
      <c r="F514" s="389"/>
      <c r="G514" s="430"/>
      <c r="H514" s="430"/>
      <c r="I514" s="389"/>
      <c r="J514" s="389"/>
      <c r="K514" s="389"/>
      <c r="L514" s="389"/>
      <c r="M514" s="389"/>
      <c r="N514" s="389"/>
      <c r="O514" s="389"/>
      <c r="P514" s="389"/>
      <c r="Q514" s="389"/>
      <c r="R514" s="389"/>
      <c r="S514" s="389"/>
      <c r="T514" s="389"/>
      <c r="U514" s="389"/>
      <c r="V514" s="389"/>
      <c r="W514" s="389"/>
      <c r="X514" s="389"/>
      <c r="Y514" s="389"/>
    </row>
    <row r="515" spans="1:25" ht="14.25" customHeight="1" x14ac:dyDescent="0.2">
      <c r="A515" s="384"/>
      <c r="B515" s="384"/>
      <c r="C515" s="389"/>
      <c r="D515" s="389"/>
      <c r="E515" s="389"/>
      <c r="F515" s="389"/>
      <c r="G515" s="430"/>
      <c r="H515" s="430"/>
      <c r="I515" s="389"/>
      <c r="J515" s="389"/>
      <c r="K515" s="389"/>
      <c r="L515" s="389"/>
      <c r="M515" s="389"/>
      <c r="N515" s="389"/>
      <c r="O515" s="389"/>
      <c r="P515" s="389"/>
      <c r="Q515" s="389"/>
      <c r="R515" s="389"/>
      <c r="S515" s="389"/>
      <c r="T515" s="389"/>
      <c r="U515" s="389"/>
      <c r="V515" s="389"/>
      <c r="W515" s="389"/>
      <c r="X515" s="389"/>
      <c r="Y515" s="389"/>
    </row>
    <row r="516" spans="1:25" ht="14.25" customHeight="1" x14ac:dyDescent="0.2">
      <c r="A516" s="384"/>
      <c r="B516" s="384"/>
      <c r="C516" s="389"/>
      <c r="D516" s="389"/>
      <c r="E516" s="389"/>
      <c r="F516" s="389"/>
      <c r="G516" s="430"/>
      <c r="H516" s="430"/>
      <c r="I516" s="389"/>
      <c r="J516" s="389"/>
      <c r="K516" s="389"/>
      <c r="L516" s="389"/>
      <c r="M516" s="389"/>
      <c r="N516" s="389"/>
      <c r="O516" s="389"/>
      <c r="P516" s="389"/>
      <c r="Q516" s="389"/>
      <c r="R516" s="389"/>
      <c r="S516" s="389"/>
      <c r="T516" s="389"/>
      <c r="U516" s="389"/>
      <c r="V516" s="389"/>
      <c r="W516" s="389"/>
      <c r="X516" s="389"/>
      <c r="Y516" s="389"/>
    </row>
    <row r="517" spans="1:25" ht="14.25" customHeight="1" x14ac:dyDescent="0.2">
      <c r="A517" s="384"/>
      <c r="B517" s="384"/>
      <c r="C517" s="389"/>
      <c r="D517" s="389"/>
      <c r="E517" s="389"/>
      <c r="F517" s="389"/>
      <c r="G517" s="430"/>
      <c r="H517" s="430"/>
      <c r="I517" s="389"/>
      <c r="J517" s="389"/>
      <c r="K517" s="389"/>
      <c r="L517" s="389"/>
      <c r="M517" s="389"/>
      <c r="N517" s="389"/>
      <c r="O517" s="389"/>
      <c r="P517" s="389"/>
      <c r="Q517" s="389"/>
      <c r="R517" s="389"/>
      <c r="S517" s="389"/>
      <c r="T517" s="389"/>
      <c r="U517" s="389"/>
      <c r="V517" s="389"/>
      <c r="W517" s="389"/>
      <c r="X517" s="389"/>
      <c r="Y517" s="389"/>
    </row>
    <row r="518" spans="1:25" ht="14.25" customHeight="1" x14ac:dyDescent="0.2">
      <c r="A518" s="384"/>
      <c r="B518" s="384"/>
      <c r="C518" s="389"/>
      <c r="D518" s="389"/>
      <c r="E518" s="389"/>
      <c r="F518" s="389"/>
      <c r="G518" s="430"/>
      <c r="H518" s="430"/>
      <c r="I518" s="389"/>
      <c r="J518" s="389"/>
      <c r="K518" s="389"/>
      <c r="L518" s="389"/>
      <c r="M518" s="389"/>
      <c r="N518" s="389"/>
      <c r="O518" s="389"/>
      <c r="P518" s="389"/>
      <c r="Q518" s="389"/>
      <c r="R518" s="389"/>
      <c r="S518" s="389"/>
      <c r="T518" s="389"/>
      <c r="U518" s="389"/>
      <c r="V518" s="389"/>
      <c r="W518" s="389"/>
      <c r="X518" s="389"/>
      <c r="Y518" s="389"/>
    </row>
    <row r="519" spans="1:25" ht="14.25" customHeight="1" x14ac:dyDescent="0.2">
      <c r="A519" s="384"/>
      <c r="B519" s="384"/>
      <c r="C519" s="389"/>
      <c r="D519" s="389"/>
      <c r="E519" s="389"/>
      <c r="F519" s="389"/>
      <c r="G519" s="430"/>
      <c r="H519" s="430"/>
      <c r="I519" s="389"/>
      <c r="J519" s="389"/>
      <c r="K519" s="389"/>
      <c r="L519" s="389"/>
      <c r="M519" s="389"/>
      <c r="N519" s="389"/>
      <c r="O519" s="389"/>
      <c r="P519" s="389"/>
      <c r="Q519" s="389"/>
      <c r="R519" s="389"/>
      <c r="S519" s="389"/>
      <c r="T519" s="389"/>
      <c r="U519" s="389"/>
      <c r="V519" s="389"/>
      <c r="W519" s="389"/>
      <c r="X519" s="389"/>
      <c r="Y519" s="389"/>
    </row>
    <row r="520" spans="1:25" ht="14.25" customHeight="1" x14ac:dyDescent="0.2">
      <c r="A520" s="384"/>
      <c r="B520" s="384"/>
      <c r="C520" s="389"/>
      <c r="D520" s="389"/>
      <c r="E520" s="389"/>
      <c r="F520" s="389"/>
      <c r="G520" s="430"/>
      <c r="H520" s="430"/>
      <c r="I520" s="389"/>
      <c r="J520" s="389"/>
      <c r="K520" s="389"/>
      <c r="L520" s="389"/>
      <c r="M520" s="389"/>
      <c r="N520" s="389"/>
      <c r="O520" s="389"/>
      <c r="P520" s="389"/>
      <c r="Q520" s="389"/>
      <c r="R520" s="389"/>
      <c r="S520" s="389"/>
      <c r="T520" s="389"/>
      <c r="U520" s="389"/>
      <c r="V520" s="389"/>
      <c r="W520" s="389"/>
      <c r="X520" s="389"/>
      <c r="Y520" s="389"/>
    </row>
    <row r="521" spans="1:25" ht="14.25" customHeight="1" x14ac:dyDescent="0.2">
      <c r="A521" s="384"/>
      <c r="B521" s="384"/>
      <c r="C521" s="389"/>
      <c r="D521" s="389"/>
      <c r="E521" s="389"/>
      <c r="F521" s="389"/>
      <c r="G521" s="430"/>
      <c r="H521" s="430"/>
      <c r="I521" s="389"/>
      <c r="J521" s="389"/>
      <c r="K521" s="389"/>
      <c r="L521" s="389"/>
      <c r="M521" s="389"/>
      <c r="N521" s="389"/>
      <c r="O521" s="389"/>
      <c r="P521" s="389"/>
      <c r="Q521" s="389"/>
      <c r="R521" s="389"/>
      <c r="S521" s="389"/>
      <c r="T521" s="389"/>
      <c r="U521" s="389"/>
      <c r="V521" s="389"/>
      <c r="W521" s="389"/>
      <c r="X521" s="389"/>
      <c r="Y521" s="389"/>
    </row>
    <row r="522" spans="1:25" ht="14.25" customHeight="1" x14ac:dyDescent="0.2">
      <c r="A522" s="384"/>
      <c r="B522" s="384"/>
      <c r="C522" s="389"/>
      <c r="D522" s="389"/>
      <c r="E522" s="389"/>
      <c r="F522" s="389"/>
      <c r="G522" s="430"/>
      <c r="H522" s="430"/>
      <c r="I522" s="389"/>
      <c r="J522" s="389"/>
      <c r="K522" s="389"/>
      <c r="L522" s="389"/>
      <c r="M522" s="389"/>
      <c r="N522" s="389"/>
      <c r="O522" s="389"/>
      <c r="P522" s="389"/>
      <c r="Q522" s="389"/>
      <c r="R522" s="389"/>
      <c r="S522" s="389"/>
      <c r="T522" s="389"/>
      <c r="U522" s="389"/>
      <c r="V522" s="389"/>
      <c r="W522" s="389"/>
      <c r="X522" s="389"/>
      <c r="Y522" s="389"/>
    </row>
    <row r="523" spans="1:25" ht="14.25" customHeight="1" x14ac:dyDescent="0.2">
      <c r="A523" s="384"/>
      <c r="B523" s="384"/>
      <c r="C523" s="389"/>
      <c r="D523" s="389"/>
      <c r="E523" s="389"/>
      <c r="F523" s="389"/>
      <c r="G523" s="430"/>
      <c r="H523" s="430"/>
      <c r="I523" s="389"/>
      <c r="J523" s="389"/>
      <c r="K523" s="389"/>
      <c r="L523" s="389"/>
      <c r="M523" s="389"/>
      <c r="N523" s="389"/>
      <c r="O523" s="389"/>
      <c r="P523" s="389"/>
      <c r="Q523" s="389"/>
      <c r="R523" s="389"/>
      <c r="S523" s="389"/>
      <c r="T523" s="389"/>
      <c r="U523" s="389"/>
      <c r="V523" s="389"/>
      <c r="W523" s="389"/>
      <c r="X523" s="389"/>
      <c r="Y523" s="389"/>
    </row>
    <row r="524" spans="1:25" ht="14.25" customHeight="1" x14ac:dyDescent="0.2">
      <c r="A524" s="384"/>
      <c r="B524" s="384"/>
      <c r="C524" s="389"/>
      <c r="D524" s="389"/>
      <c r="E524" s="389"/>
      <c r="F524" s="389"/>
      <c r="G524" s="430"/>
      <c r="H524" s="430"/>
      <c r="I524" s="389"/>
      <c r="J524" s="389"/>
      <c r="K524" s="389"/>
      <c r="L524" s="389"/>
      <c r="M524" s="389"/>
      <c r="N524" s="389"/>
      <c r="O524" s="389"/>
      <c r="P524" s="389"/>
      <c r="Q524" s="389"/>
      <c r="R524" s="389"/>
      <c r="S524" s="389"/>
      <c r="T524" s="389"/>
      <c r="U524" s="389"/>
      <c r="V524" s="389"/>
      <c r="W524" s="389"/>
      <c r="X524" s="389"/>
      <c r="Y524" s="389"/>
    </row>
    <row r="525" spans="1:25" ht="14.25" customHeight="1" x14ac:dyDescent="0.2">
      <c r="A525" s="384"/>
      <c r="B525" s="384"/>
      <c r="C525" s="389"/>
      <c r="D525" s="389"/>
      <c r="E525" s="389"/>
      <c r="F525" s="389"/>
      <c r="G525" s="430"/>
      <c r="H525" s="430"/>
      <c r="I525" s="389"/>
      <c r="J525" s="389"/>
      <c r="K525" s="389"/>
      <c r="L525" s="389"/>
      <c r="M525" s="389"/>
      <c r="N525" s="389"/>
      <c r="O525" s="389"/>
      <c r="P525" s="389"/>
      <c r="Q525" s="389"/>
      <c r="R525" s="389"/>
      <c r="S525" s="389"/>
      <c r="T525" s="389"/>
      <c r="U525" s="389"/>
      <c r="V525" s="389"/>
      <c r="W525" s="389"/>
      <c r="X525" s="389"/>
      <c r="Y525" s="389"/>
    </row>
    <row r="526" spans="1:25" ht="14.25" customHeight="1" x14ac:dyDescent="0.2">
      <c r="A526" s="384"/>
      <c r="B526" s="384"/>
      <c r="C526" s="389"/>
      <c r="D526" s="389"/>
      <c r="E526" s="389"/>
      <c r="F526" s="389"/>
      <c r="G526" s="430"/>
      <c r="H526" s="430"/>
      <c r="I526" s="389"/>
      <c r="J526" s="389"/>
      <c r="K526" s="389"/>
      <c r="L526" s="389"/>
      <c r="M526" s="389"/>
      <c r="N526" s="389"/>
      <c r="O526" s="389"/>
      <c r="P526" s="389"/>
      <c r="Q526" s="389"/>
      <c r="R526" s="389"/>
      <c r="S526" s="389"/>
      <c r="T526" s="389"/>
      <c r="U526" s="389"/>
      <c r="V526" s="389"/>
      <c r="W526" s="389"/>
      <c r="X526" s="389"/>
      <c r="Y526" s="389"/>
    </row>
    <row r="527" spans="1:25" ht="14.25" customHeight="1" x14ac:dyDescent="0.2">
      <c r="A527" s="384"/>
      <c r="B527" s="384"/>
      <c r="C527" s="389"/>
      <c r="D527" s="389"/>
      <c r="E527" s="389"/>
      <c r="F527" s="389"/>
      <c r="G527" s="430"/>
      <c r="H527" s="430"/>
      <c r="I527" s="389"/>
      <c r="J527" s="389"/>
      <c r="K527" s="389"/>
      <c r="L527" s="389"/>
      <c r="M527" s="389"/>
      <c r="N527" s="389"/>
      <c r="O527" s="389"/>
      <c r="P527" s="389"/>
      <c r="Q527" s="389"/>
      <c r="R527" s="389"/>
      <c r="S527" s="389"/>
      <c r="T527" s="389"/>
      <c r="U527" s="389"/>
      <c r="V527" s="389"/>
      <c r="W527" s="389"/>
      <c r="X527" s="389"/>
      <c r="Y527" s="389"/>
    </row>
    <row r="528" spans="1:25" ht="14.25" customHeight="1" x14ac:dyDescent="0.2">
      <c r="A528" s="384"/>
      <c r="B528" s="384"/>
      <c r="C528" s="389"/>
      <c r="D528" s="389"/>
      <c r="E528" s="389"/>
      <c r="F528" s="389"/>
      <c r="G528" s="430"/>
      <c r="H528" s="430"/>
      <c r="I528" s="389"/>
      <c r="J528" s="389"/>
      <c r="K528" s="389"/>
      <c r="L528" s="389"/>
      <c r="M528" s="389"/>
      <c r="N528" s="389"/>
      <c r="O528" s="389"/>
      <c r="P528" s="389"/>
      <c r="Q528" s="389"/>
      <c r="R528" s="389"/>
      <c r="S528" s="389"/>
      <c r="T528" s="389"/>
      <c r="U528" s="389"/>
      <c r="V528" s="389"/>
      <c r="W528" s="389"/>
      <c r="X528" s="389"/>
      <c r="Y528" s="389"/>
    </row>
    <row r="529" spans="1:25" ht="14.25" customHeight="1" x14ac:dyDescent="0.2">
      <c r="A529" s="384"/>
      <c r="B529" s="384"/>
      <c r="C529" s="389"/>
      <c r="D529" s="389"/>
      <c r="E529" s="389"/>
      <c r="F529" s="389"/>
      <c r="G529" s="430"/>
      <c r="H529" s="430"/>
      <c r="I529" s="389"/>
      <c r="J529" s="389"/>
      <c r="K529" s="389"/>
      <c r="L529" s="389"/>
      <c r="M529" s="389"/>
      <c r="N529" s="389"/>
      <c r="O529" s="389"/>
      <c r="P529" s="389"/>
      <c r="Q529" s="389"/>
      <c r="R529" s="389"/>
      <c r="S529" s="389"/>
      <c r="T529" s="389"/>
      <c r="U529" s="389"/>
      <c r="V529" s="389"/>
      <c r="W529" s="389"/>
      <c r="X529" s="389"/>
      <c r="Y529" s="389"/>
    </row>
    <row r="530" spans="1:25" ht="14.25" customHeight="1" x14ac:dyDescent="0.2">
      <c r="A530" s="384"/>
      <c r="B530" s="384"/>
      <c r="C530" s="389"/>
      <c r="D530" s="389"/>
      <c r="E530" s="389"/>
      <c r="F530" s="389"/>
      <c r="G530" s="430"/>
      <c r="H530" s="430"/>
      <c r="I530" s="389"/>
      <c r="J530" s="389"/>
      <c r="K530" s="389"/>
      <c r="L530" s="389"/>
      <c r="M530" s="389"/>
      <c r="N530" s="389"/>
      <c r="O530" s="389"/>
      <c r="P530" s="389"/>
      <c r="Q530" s="389"/>
      <c r="R530" s="389"/>
      <c r="S530" s="389"/>
      <c r="T530" s="389"/>
      <c r="U530" s="389"/>
      <c r="V530" s="389"/>
      <c r="W530" s="389"/>
      <c r="X530" s="389"/>
      <c r="Y530" s="389"/>
    </row>
    <row r="531" spans="1:25" ht="14.25" customHeight="1" x14ac:dyDescent="0.2">
      <c r="A531" s="384"/>
      <c r="B531" s="384"/>
      <c r="C531" s="389"/>
      <c r="D531" s="389"/>
      <c r="E531" s="389"/>
      <c r="F531" s="389"/>
      <c r="G531" s="430"/>
      <c r="H531" s="430"/>
      <c r="I531" s="389"/>
      <c r="J531" s="389"/>
      <c r="K531" s="389"/>
      <c r="L531" s="389"/>
      <c r="M531" s="389"/>
      <c r="N531" s="389"/>
      <c r="O531" s="389"/>
      <c r="P531" s="389"/>
      <c r="Q531" s="389"/>
      <c r="R531" s="389"/>
      <c r="S531" s="389"/>
      <c r="T531" s="389"/>
      <c r="U531" s="389"/>
      <c r="V531" s="389"/>
      <c r="W531" s="389"/>
      <c r="X531" s="389"/>
      <c r="Y531" s="389"/>
    </row>
    <row r="532" spans="1:25" ht="14.25" customHeight="1" x14ac:dyDescent="0.2">
      <c r="A532" s="384"/>
      <c r="B532" s="384"/>
      <c r="C532" s="389"/>
      <c r="D532" s="389"/>
      <c r="E532" s="389"/>
      <c r="F532" s="389"/>
      <c r="G532" s="430"/>
      <c r="H532" s="430"/>
      <c r="I532" s="389"/>
      <c r="J532" s="389"/>
      <c r="K532" s="389"/>
      <c r="L532" s="389"/>
      <c r="M532" s="389"/>
      <c r="N532" s="389"/>
      <c r="O532" s="389"/>
      <c r="P532" s="389"/>
      <c r="Q532" s="389"/>
      <c r="R532" s="389"/>
      <c r="S532" s="389"/>
      <c r="T532" s="389"/>
      <c r="U532" s="389"/>
      <c r="V532" s="389"/>
      <c r="W532" s="389"/>
      <c r="X532" s="389"/>
      <c r="Y532" s="389"/>
    </row>
    <row r="533" spans="1:25" ht="14.25" customHeight="1" x14ac:dyDescent="0.2">
      <c r="A533" s="384"/>
      <c r="B533" s="384"/>
      <c r="C533" s="389"/>
      <c r="D533" s="389"/>
      <c r="E533" s="389"/>
      <c r="F533" s="389"/>
      <c r="G533" s="430"/>
      <c r="H533" s="430"/>
      <c r="I533" s="389"/>
      <c r="J533" s="389"/>
      <c r="K533" s="389"/>
      <c r="L533" s="389"/>
      <c r="M533" s="389"/>
      <c r="N533" s="389"/>
      <c r="O533" s="389"/>
      <c r="P533" s="389"/>
      <c r="Q533" s="389"/>
      <c r="R533" s="389"/>
      <c r="S533" s="389"/>
      <c r="T533" s="389"/>
      <c r="U533" s="389"/>
      <c r="V533" s="389"/>
      <c r="W533" s="389"/>
      <c r="X533" s="389"/>
      <c r="Y533" s="389"/>
    </row>
    <row r="534" spans="1:25" ht="14.25" customHeight="1" x14ac:dyDescent="0.2">
      <c r="A534" s="384"/>
      <c r="B534" s="384"/>
      <c r="C534" s="389"/>
      <c r="D534" s="389"/>
      <c r="E534" s="389"/>
      <c r="F534" s="389"/>
      <c r="G534" s="430"/>
      <c r="H534" s="430"/>
      <c r="I534" s="389"/>
      <c r="J534" s="389"/>
      <c r="K534" s="389"/>
      <c r="L534" s="389"/>
      <c r="M534" s="389"/>
      <c r="N534" s="389"/>
      <c r="O534" s="389"/>
      <c r="P534" s="389"/>
      <c r="Q534" s="389"/>
      <c r="R534" s="389"/>
      <c r="S534" s="389"/>
      <c r="T534" s="389"/>
      <c r="U534" s="389"/>
      <c r="V534" s="389"/>
      <c r="W534" s="389"/>
      <c r="X534" s="389"/>
      <c r="Y534" s="389"/>
    </row>
    <row r="535" spans="1:25" ht="14.25" customHeight="1" x14ac:dyDescent="0.2">
      <c r="A535" s="384"/>
      <c r="B535" s="384"/>
      <c r="C535" s="389"/>
      <c r="D535" s="389"/>
      <c r="E535" s="389"/>
      <c r="F535" s="389"/>
      <c r="G535" s="430"/>
      <c r="H535" s="430"/>
      <c r="I535" s="389"/>
      <c r="J535" s="389"/>
      <c r="K535" s="389"/>
      <c r="L535" s="389"/>
      <c r="M535" s="389"/>
      <c r="N535" s="389"/>
      <c r="O535" s="389"/>
      <c r="P535" s="389"/>
      <c r="Q535" s="389"/>
      <c r="R535" s="389"/>
      <c r="S535" s="389"/>
      <c r="T535" s="389"/>
      <c r="U535" s="389"/>
      <c r="V535" s="389"/>
      <c r="W535" s="389"/>
      <c r="X535" s="389"/>
      <c r="Y535" s="389"/>
    </row>
    <row r="536" spans="1:25" ht="14.25" customHeight="1" x14ac:dyDescent="0.2">
      <c r="A536" s="384"/>
      <c r="B536" s="384"/>
      <c r="C536" s="389"/>
      <c r="D536" s="389"/>
      <c r="E536" s="389"/>
      <c r="F536" s="389"/>
      <c r="G536" s="430"/>
      <c r="H536" s="430"/>
      <c r="I536" s="389"/>
      <c r="J536" s="389"/>
      <c r="K536" s="389"/>
      <c r="L536" s="389"/>
      <c r="M536" s="389"/>
      <c r="N536" s="389"/>
      <c r="O536" s="389"/>
      <c r="P536" s="389"/>
      <c r="Q536" s="389"/>
      <c r="R536" s="389"/>
      <c r="S536" s="389"/>
      <c r="T536" s="389"/>
      <c r="U536" s="389"/>
      <c r="V536" s="389"/>
      <c r="W536" s="389"/>
      <c r="X536" s="389"/>
      <c r="Y536" s="389"/>
    </row>
    <row r="537" spans="1:25" ht="14.25" customHeight="1" x14ac:dyDescent="0.2">
      <c r="A537" s="384"/>
      <c r="B537" s="384"/>
      <c r="C537" s="389"/>
      <c r="D537" s="389"/>
      <c r="E537" s="389"/>
      <c r="F537" s="389"/>
      <c r="G537" s="430"/>
      <c r="H537" s="430"/>
      <c r="I537" s="389"/>
      <c r="J537" s="389"/>
      <c r="K537" s="389"/>
      <c r="L537" s="389"/>
      <c r="M537" s="389"/>
      <c r="N537" s="389"/>
      <c r="O537" s="389"/>
      <c r="P537" s="389"/>
      <c r="Q537" s="389"/>
      <c r="R537" s="389"/>
      <c r="S537" s="389"/>
      <c r="T537" s="389"/>
      <c r="U537" s="389"/>
      <c r="V537" s="389"/>
      <c r="W537" s="389"/>
      <c r="X537" s="389"/>
      <c r="Y537" s="389"/>
    </row>
    <row r="538" spans="1:25" ht="14.25" customHeight="1" x14ac:dyDescent="0.2">
      <c r="A538" s="384"/>
      <c r="B538" s="384"/>
      <c r="C538" s="389"/>
      <c r="D538" s="389"/>
      <c r="E538" s="389"/>
      <c r="F538" s="389"/>
      <c r="G538" s="430"/>
      <c r="H538" s="430"/>
      <c r="I538" s="389"/>
      <c r="J538" s="389"/>
      <c r="K538" s="389"/>
      <c r="L538" s="389"/>
      <c r="M538" s="389"/>
      <c r="N538" s="389"/>
      <c r="O538" s="389"/>
      <c r="P538" s="389"/>
      <c r="Q538" s="389"/>
      <c r="R538" s="389"/>
      <c r="S538" s="389"/>
      <c r="T538" s="389"/>
      <c r="U538" s="389"/>
      <c r="V538" s="389"/>
      <c r="W538" s="389"/>
      <c r="X538" s="389"/>
      <c r="Y538" s="389"/>
    </row>
    <row r="539" spans="1:25" ht="14.25" customHeight="1" x14ac:dyDescent="0.2">
      <c r="A539" s="384"/>
      <c r="B539" s="384"/>
      <c r="C539" s="389"/>
      <c r="D539" s="389"/>
      <c r="E539" s="389"/>
      <c r="F539" s="389"/>
      <c r="G539" s="430"/>
      <c r="H539" s="430"/>
      <c r="I539" s="389"/>
      <c r="J539" s="389"/>
      <c r="K539" s="389"/>
      <c r="L539" s="389"/>
      <c r="M539" s="389"/>
      <c r="N539" s="389"/>
      <c r="O539" s="389"/>
      <c r="P539" s="389"/>
      <c r="Q539" s="389"/>
      <c r="R539" s="389"/>
      <c r="S539" s="389"/>
      <c r="T539" s="389"/>
      <c r="U539" s="389"/>
      <c r="V539" s="389"/>
      <c r="W539" s="389"/>
      <c r="X539" s="389"/>
      <c r="Y539" s="389"/>
    </row>
    <row r="540" spans="1:25" ht="14.25" customHeight="1" x14ac:dyDescent="0.2">
      <c r="A540" s="384"/>
      <c r="B540" s="384"/>
      <c r="C540" s="389"/>
      <c r="D540" s="389"/>
      <c r="E540" s="389"/>
      <c r="F540" s="389"/>
      <c r="G540" s="430"/>
      <c r="H540" s="430"/>
      <c r="I540" s="389"/>
      <c r="J540" s="389"/>
      <c r="K540" s="389"/>
      <c r="L540" s="389"/>
      <c r="M540" s="389"/>
      <c r="N540" s="389"/>
      <c r="O540" s="389"/>
      <c r="P540" s="389"/>
      <c r="Q540" s="389"/>
      <c r="R540" s="389"/>
      <c r="S540" s="389"/>
      <c r="T540" s="389"/>
      <c r="U540" s="389"/>
      <c r="V540" s="389"/>
      <c r="W540" s="389"/>
      <c r="X540" s="389"/>
      <c r="Y540" s="389"/>
    </row>
    <row r="541" spans="1:25" ht="14.25" customHeight="1" x14ac:dyDescent="0.2">
      <c r="A541" s="384"/>
      <c r="B541" s="384"/>
      <c r="C541" s="389"/>
      <c r="D541" s="389"/>
      <c r="E541" s="389"/>
      <c r="F541" s="389"/>
      <c r="G541" s="430"/>
      <c r="H541" s="430"/>
      <c r="I541" s="389"/>
      <c r="J541" s="389"/>
      <c r="K541" s="389"/>
      <c r="L541" s="389"/>
      <c r="M541" s="389"/>
      <c r="N541" s="389"/>
      <c r="O541" s="389"/>
      <c r="P541" s="389"/>
      <c r="Q541" s="389"/>
      <c r="R541" s="389"/>
      <c r="S541" s="389"/>
      <c r="T541" s="389"/>
      <c r="U541" s="389"/>
      <c r="V541" s="389"/>
      <c r="W541" s="389"/>
      <c r="X541" s="389"/>
      <c r="Y541" s="389"/>
    </row>
    <row r="542" spans="1:25" ht="14.25" customHeight="1" x14ac:dyDescent="0.2">
      <c r="A542" s="384"/>
      <c r="B542" s="384"/>
      <c r="C542" s="389"/>
      <c r="D542" s="389"/>
      <c r="E542" s="389"/>
      <c r="F542" s="389"/>
      <c r="G542" s="430"/>
      <c r="H542" s="430"/>
      <c r="I542" s="389"/>
      <c r="J542" s="389"/>
      <c r="K542" s="389"/>
      <c r="L542" s="389"/>
      <c r="M542" s="389"/>
      <c r="N542" s="389"/>
      <c r="O542" s="389"/>
      <c r="P542" s="389"/>
      <c r="Q542" s="389"/>
      <c r="R542" s="389"/>
      <c r="S542" s="389"/>
      <c r="T542" s="389"/>
      <c r="U542" s="389"/>
      <c r="V542" s="389"/>
      <c r="W542" s="389"/>
      <c r="X542" s="389"/>
      <c r="Y542" s="389"/>
    </row>
    <row r="543" spans="1:25" ht="14.25" customHeight="1" x14ac:dyDescent="0.2">
      <c r="A543" s="384"/>
      <c r="B543" s="384"/>
      <c r="C543" s="389"/>
      <c r="D543" s="389"/>
      <c r="E543" s="389"/>
      <c r="F543" s="389"/>
      <c r="G543" s="430"/>
      <c r="H543" s="430"/>
      <c r="I543" s="389"/>
      <c r="J543" s="389"/>
      <c r="K543" s="389"/>
      <c r="L543" s="389"/>
      <c r="M543" s="389"/>
      <c r="N543" s="389"/>
      <c r="O543" s="389"/>
      <c r="P543" s="389"/>
      <c r="Q543" s="389"/>
      <c r="R543" s="389"/>
      <c r="S543" s="389"/>
      <c r="T543" s="389"/>
      <c r="U543" s="389"/>
      <c r="V543" s="389"/>
      <c r="W543" s="389"/>
      <c r="X543" s="389"/>
      <c r="Y543" s="389"/>
    </row>
    <row r="544" spans="1:25" ht="14.25" customHeight="1" x14ac:dyDescent="0.2">
      <c r="A544" s="384"/>
      <c r="B544" s="384"/>
      <c r="C544" s="389"/>
      <c r="D544" s="389"/>
      <c r="E544" s="389"/>
      <c r="F544" s="389"/>
      <c r="G544" s="430"/>
      <c r="H544" s="430"/>
      <c r="I544" s="389"/>
      <c r="J544" s="389"/>
      <c r="K544" s="389"/>
      <c r="L544" s="389"/>
      <c r="M544" s="389"/>
      <c r="N544" s="389"/>
      <c r="O544" s="389"/>
      <c r="P544" s="389"/>
      <c r="Q544" s="389"/>
      <c r="R544" s="389"/>
      <c r="S544" s="389"/>
      <c r="T544" s="389"/>
      <c r="U544" s="389"/>
      <c r="V544" s="389"/>
      <c r="W544" s="389"/>
      <c r="X544" s="389"/>
      <c r="Y544" s="389"/>
    </row>
    <row r="545" spans="1:25" ht="14.25" customHeight="1" x14ac:dyDescent="0.2">
      <c r="A545" s="384"/>
      <c r="B545" s="384"/>
      <c r="C545" s="389"/>
      <c r="D545" s="389"/>
      <c r="E545" s="389"/>
      <c r="F545" s="389"/>
      <c r="G545" s="430"/>
      <c r="H545" s="430"/>
      <c r="I545" s="389"/>
      <c r="J545" s="389"/>
      <c r="K545" s="389"/>
      <c r="L545" s="389"/>
      <c r="M545" s="389"/>
      <c r="N545" s="389"/>
      <c r="O545" s="389"/>
      <c r="P545" s="389"/>
      <c r="Q545" s="389"/>
      <c r="R545" s="389"/>
      <c r="S545" s="389"/>
      <c r="T545" s="389"/>
      <c r="U545" s="389"/>
      <c r="V545" s="389"/>
      <c r="W545" s="389"/>
      <c r="X545" s="389"/>
      <c r="Y545" s="389"/>
    </row>
    <row r="546" spans="1:25" ht="14.25" customHeight="1" x14ac:dyDescent="0.2">
      <c r="A546" s="384"/>
      <c r="B546" s="384"/>
      <c r="C546" s="389"/>
      <c r="D546" s="389"/>
      <c r="E546" s="389"/>
      <c r="F546" s="389"/>
      <c r="G546" s="430"/>
      <c r="H546" s="430"/>
      <c r="I546" s="389"/>
      <c r="J546" s="389"/>
      <c r="K546" s="389"/>
      <c r="L546" s="389"/>
      <c r="M546" s="389"/>
      <c r="N546" s="389"/>
      <c r="O546" s="389"/>
      <c r="P546" s="389"/>
      <c r="Q546" s="389"/>
      <c r="R546" s="389"/>
      <c r="S546" s="389"/>
      <c r="T546" s="389"/>
      <c r="U546" s="389"/>
      <c r="V546" s="389"/>
      <c r="W546" s="389"/>
      <c r="X546" s="389"/>
      <c r="Y546" s="389"/>
    </row>
    <row r="547" spans="1:25" ht="14.25" customHeight="1" x14ac:dyDescent="0.2">
      <c r="A547" s="384"/>
      <c r="B547" s="384"/>
      <c r="C547" s="389"/>
      <c r="D547" s="389"/>
      <c r="E547" s="389"/>
      <c r="F547" s="389"/>
      <c r="G547" s="430"/>
      <c r="H547" s="430"/>
      <c r="I547" s="389"/>
      <c r="J547" s="389"/>
      <c r="K547" s="389"/>
      <c r="L547" s="389"/>
      <c r="M547" s="389"/>
      <c r="N547" s="389"/>
      <c r="O547" s="389"/>
      <c r="P547" s="389"/>
      <c r="Q547" s="389"/>
      <c r="R547" s="389"/>
      <c r="S547" s="389"/>
      <c r="T547" s="389"/>
      <c r="U547" s="389"/>
      <c r="V547" s="389"/>
      <c r="W547" s="389"/>
      <c r="X547" s="389"/>
      <c r="Y547" s="389"/>
    </row>
    <row r="548" spans="1:25" ht="14.25" customHeight="1" x14ac:dyDescent="0.2">
      <c r="A548" s="384"/>
      <c r="B548" s="384"/>
      <c r="C548" s="389"/>
      <c r="D548" s="389"/>
      <c r="E548" s="389"/>
      <c r="F548" s="389"/>
      <c r="G548" s="430"/>
      <c r="H548" s="430"/>
      <c r="I548" s="389"/>
      <c r="J548" s="389"/>
      <c r="K548" s="389"/>
      <c r="L548" s="389"/>
      <c r="M548" s="389"/>
      <c r="N548" s="389"/>
      <c r="O548" s="389"/>
      <c r="P548" s="389"/>
      <c r="Q548" s="389"/>
      <c r="R548" s="389"/>
      <c r="S548" s="389"/>
      <c r="T548" s="389"/>
      <c r="U548" s="389"/>
      <c r="V548" s="389"/>
      <c r="W548" s="389"/>
      <c r="X548" s="389"/>
      <c r="Y548" s="389"/>
    </row>
    <row r="549" spans="1:25" ht="14.25" customHeight="1" x14ac:dyDescent="0.2">
      <c r="A549" s="384"/>
      <c r="B549" s="384"/>
      <c r="C549" s="389"/>
      <c r="D549" s="389"/>
      <c r="E549" s="389"/>
      <c r="F549" s="389"/>
      <c r="G549" s="430"/>
      <c r="H549" s="430"/>
      <c r="I549" s="389"/>
      <c r="J549" s="389"/>
      <c r="K549" s="389"/>
      <c r="L549" s="389"/>
      <c r="M549" s="389"/>
      <c r="N549" s="389"/>
      <c r="O549" s="389"/>
      <c r="P549" s="389"/>
      <c r="Q549" s="389"/>
      <c r="R549" s="389"/>
      <c r="S549" s="389"/>
      <c r="T549" s="389"/>
      <c r="U549" s="389"/>
      <c r="V549" s="389"/>
      <c r="W549" s="389"/>
      <c r="X549" s="389"/>
      <c r="Y549" s="389"/>
    </row>
    <row r="550" spans="1:25" ht="14.25" customHeight="1" x14ac:dyDescent="0.2">
      <c r="A550" s="384"/>
      <c r="B550" s="384"/>
      <c r="C550" s="389"/>
      <c r="D550" s="389"/>
      <c r="E550" s="389"/>
      <c r="F550" s="389"/>
      <c r="G550" s="430"/>
      <c r="H550" s="430"/>
      <c r="I550" s="389"/>
      <c r="J550" s="389"/>
      <c r="K550" s="389"/>
      <c r="L550" s="389"/>
      <c r="M550" s="389"/>
      <c r="N550" s="389"/>
      <c r="O550" s="389"/>
      <c r="P550" s="389"/>
      <c r="Q550" s="389"/>
      <c r="R550" s="389"/>
      <c r="S550" s="389"/>
      <c r="T550" s="389"/>
      <c r="U550" s="389"/>
      <c r="V550" s="389"/>
      <c r="W550" s="389"/>
      <c r="X550" s="389"/>
      <c r="Y550" s="389"/>
    </row>
    <row r="551" spans="1:25" ht="14.25" customHeight="1" x14ac:dyDescent="0.2">
      <c r="A551" s="384"/>
      <c r="B551" s="384"/>
      <c r="C551" s="389"/>
      <c r="D551" s="389"/>
      <c r="E551" s="389"/>
      <c r="F551" s="389"/>
      <c r="G551" s="430"/>
      <c r="H551" s="430"/>
      <c r="I551" s="389"/>
      <c r="J551" s="389"/>
      <c r="K551" s="389"/>
      <c r="L551" s="389"/>
      <c r="M551" s="389"/>
      <c r="N551" s="389"/>
      <c r="O551" s="389"/>
      <c r="P551" s="389"/>
      <c r="Q551" s="389"/>
      <c r="R551" s="389"/>
      <c r="S551" s="389"/>
      <c r="T551" s="389"/>
      <c r="U551" s="389"/>
      <c r="V551" s="389"/>
      <c r="W551" s="389"/>
      <c r="X551" s="389"/>
      <c r="Y551" s="389"/>
    </row>
    <row r="552" spans="1:25" ht="14.25" customHeight="1" x14ac:dyDescent="0.2">
      <c r="A552" s="384"/>
      <c r="B552" s="384"/>
      <c r="C552" s="389"/>
      <c r="D552" s="389"/>
      <c r="E552" s="389"/>
      <c r="F552" s="389"/>
      <c r="G552" s="430"/>
      <c r="H552" s="430"/>
      <c r="I552" s="389"/>
      <c r="J552" s="389"/>
      <c r="K552" s="389"/>
      <c r="L552" s="389"/>
      <c r="M552" s="389"/>
      <c r="N552" s="389"/>
      <c r="O552" s="389"/>
      <c r="P552" s="389"/>
      <c r="Q552" s="389"/>
      <c r="R552" s="389"/>
      <c r="S552" s="389"/>
      <c r="T552" s="389"/>
      <c r="U552" s="389"/>
      <c r="V552" s="389"/>
      <c r="W552" s="389"/>
      <c r="X552" s="389"/>
      <c r="Y552" s="389"/>
    </row>
    <row r="553" spans="1:25" ht="14.25" customHeight="1" x14ac:dyDescent="0.2">
      <c r="A553" s="384"/>
      <c r="B553" s="384"/>
      <c r="C553" s="389"/>
      <c r="D553" s="389"/>
      <c r="E553" s="389"/>
      <c r="F553" s="389"/>
      <c r="G553" s="430"/>
      <c r="H553" s="430"/>
      <c r="I553" s="389"/>
      <c r="J553" s="389"/>
      <c r="K553" s="389"/>
      <c r="L553" s="389"/>
      <c r="M553" s="389"/>
      <c r="N553" s="389"/>
      <c r="O553" s="389"/>
      <c r="P553" s="389"/>
      <c r="Q553" s="389"/>
      <c r="R553" s="389"/>
      <c r="S553" s="389"/>
      <c r="T553" s="389"/>
      <c r="U553" s="389"/>
      <c r="V553" s="389"/>
      <c r="W553" s="389"/>
      <c r="X553" s="389"/>
      <c r="Y553" s="389"/>
    </row>
    <row r="554" spans="1:25" ht="14.25" customHeight="1" x14ac:dyDescent="0.2">
      <c r="A554" s="384"/>
      <c r="B554" s="384"/>
      <c r="C554" s="389"/>
      <c r="D554" s="389"/>
      <c r="E554" s="389"/>
      <c r="F554" s="389"/>
      <c r="G554" s="430"/>
      <c r="H554" s="430"/>
      <c r="I554" s="389"/>
      <c r="J554" s="389"/>
      <c r="K554" s="389"/>
      <c r="L554" s="389"/>
      <c r="M554" s="389"/>
      <c r="N554" s="389"/>
      <c r="O554" s="389"/>
      <c r="P554" s="389"/>
      <c r="Q554" s="389"/>
      <c r="R554" s="389"/>
      <c r="S554" s="389"/>
      <c r="T554" s="389"/>
      <c r="U554" s="389"/>
      <c r="V554" s="389"/>
      <c r="W554" s="389"/>
      <c r="X554" s="389"/>
      <c r="Y554" s="389"/>
    </row>
    <row r="555" spans="1:25" ht="14.25" customHeight="1" x14ac:dyDescent="0.2">
      <c r="A555" s="384"/>
      <c r="B555" s="384"/>
      <c r="C555" s="389"/>
      <c r="D555" s="389"/>
      <c r="E555" s="389"/>
      <c r="F555" s="389"/>
      <c r="G555" s="430"/>
      <c r="H555" s="430"/>
      <c r="I555" s="389"/>
      <c r="J555" s="389"/>
      <c r="K555" s="389"/>
      <c r="L555" s="389"/>
      <c r="M555" s="389"/>
      <c r="N555" s="389"/>
      <c r="O555" s="389"/>
      <c r="P555" s="389"/>
      <c r="Q555" s="389"/>
      <c r="R555" s="389"/>
      <c r="S555" s="389"/>
      <c r="T555" s="389"/>
      <c r="U555" s="389"/>
      <c r="V555" s="389"/>
      <c r="W555" s="389"/>
      <c r="X555" s="389"/>
      <c r="Y555" s="389"/>
    </row>
    <row r="556" spans="1:25" ht="14.25" customHeight="1" x14ac:dyDescent="0.2">
      <c r="A556" s="384"/>
      <c r="B556" s="384"/>
      <c r="C556" s="389"/>
      <c r="D556" s="389"/>
      <c r="E556" s="389"/>
      <c r="F556" s="389"/>
      <c r="G556" s="430"/>
      <c r="H556" s="430"/>
      <c r="I556" s="389"/>
      <c r="J556" s="389"/>
      <c r="K556" s="389"/>
      <c r="L556" s="389"/>
      <c r="M556" s="389"/>
      <c r="N556" s="389"/>
      <c r="O556" s="389"/>
      <c r="P556" s="389"/>
      <c r="Q556" s="389"/>
      <c r="R556" s="389"/>
      <c r="S556" s="389"/>
      <c r="T556" s="389"/>
      <c r="U556" s="389"/>
      <c r="V556" s="389"/>
      <c r="W556" s="389"/>
      <c r="X556" s="389"/>
      <c r="Y556" s="389"/>
    </row>
    <row r="557" spans="1:25" ht="14.25" customHeight="1" x14ac:dyDescent="0.2">
      <c r="A557" s="384"/>
      <c r="B557" s="384"/>
      <c r="C557" s="389"/>
      <c r="D557" s="389"/>
      <c r="E557" s="389"/>
      <c r="F557" s="389"/>
      <c r="G557" s="430"/>
      <c r="H557" s="430"/>
      <c r="I557" s="389"/>
      <c r="J557" s="389"/>
      <c r="K557" s="389"/>
      <c r="L557" s="389"/>
      <c r="M557" s="389"/>
      <c r="N557" s="389"/>
      <c r="O557" s="389"/>
      <c r="P557" s="389"/>
      <c r="Q557" s="389"/>
      <c r="R557" s="389"/>
      <c r="S557" s="389"/>
      <c r="T557" s="389"/>
      <c r="U557" s="389"/>
      <c r="V557" s="389"/>
      <c r="W557" s="389"/>
      <c r="X557" s="389"/>
      <c r="Y557" s="389"/>
    </row>
    <row r="558" spans="1:25" ht="14.25" customHeight="1" x14ac:dyDescent="0.2">
      <c r="A558" s="384"/>
      <c r="B558" s="384"/>
      <c r="C558" s="389"/>
      <c r="D558" s="389"/>
      <c r="E558" s="389"/>
      <c r="F558" s="389"/>
      <c r="G558" s="430"/>
      <c r="H558" s="430"/>
      <c r="I558" s="389"/>
      <c r="J558" s="389"/>
      <c r="K558" s="389"/>
      <c r="L558" s="389"/>
      <c r="M558" s="389"/>
      <c r="N558" s="389"/>
      <c r="O558" s="389"/>
      <c r="P558" s="389"/>
      <c r="Q558" s="389"/>
      <c r="R558" s="389"/>
      <c r="S558" s="389"/>
      <c r="T558" s="389"/>
      <c r="U558" s="389"/>
      <c r="V558" s="389"/>
      <c r="W558" s="389"/>
      <c r="X558" s="389"/>
      <c r="Y558" s="389"/>
    </row>
    <row r="559" spans="1:25" ht="14.25" customHeight="1" x14ac:dyDescent="0.2">
      <c r="A559" s="384"/>
      <c r="B559" s="384"/>
      <c r="C559" s="389"/>
      <c r="D559" s="389"/>
      <c r="E559" s="389"/>
      <c r="F559" s="389"/>
      <c r="G559" s="430"/>
      <c r="H559" s="430"/>
      <c r="I559" s="389"/>
      <c r="J559" s="389"/>
      <c r="K559" s="389"/>
      <c r="L559" s="389"/>
      <c r="M559" s="389"/>
      <c r="N559" s="389"/>
      <c r="O559" s="389"/>
      <c r="P559" s="389"/>
      <c r="Q559" s="389"/>
      <c r="R559" s="389"/>
      <c r="S559" s="389"/>
      <c r="T559" s="389"/>
      <c r="U559" s="389"/>
      <c r="V559" s="389"/>
      <c r="W559" s="389"/>
      <c r="X559" s="389"/>
      <c r="Y559" s="389"/>
    </row>
    <row r="560" spans="1:25" ht="14.25" customHeight="1" x14ac:dyDescent="0.2">
      <c r="A560" s="384"/>
      <c r="B560" s="384"/>
      <c r="C560" s="389"/>
      <c r="D560" s="389"/>
      <c r="E560" s="389"/>
      <c r="F560" s="389"/>
      <c r="G560" s="430"/>
      <c r="H560" s="430"/>
      <c r="I560" s="389"/>
      <c r="J560" s="389"/>
      <c r="K560" s="389"/>
      <c r="L560" s="389"/>
      <c r="M560" s="389"/>
      <c r="N560" s="389"/>
      <c r="O560" s="389"/>
      <c r="P560" s="389"/>
      <c r="Q560" s="389"/>
      <c r="R560" s="389"/>
      <c r="S560" s="389"/>
      <c r="T560" s="389"/>
      <c r="U560" s="389"/>
      <c r="V560" s="389"/>
      <c r="W560" s="389"/>
      <c r="X560" s="389"/>
      <c r="Y560" s="389"/>
    </row>
    <row r="561" spans="1:25" ht="14.25" customHeight="1" x14ac:dyDescent="0.2">
      <c r="A561" s="384"/>
      <c r="B561" s="384"/>
      <c r="C561" s="389"/>
      <c r="D561" s="389"/>
      <c r="E561" s="389"/>
      <c r="F561" s="389"/>
      <c r="G561" s="430"/>
      <c r="H561" s="430"/>
      <c r="I561" s="389"/>
      <c r="J561" s="389"/>
      <c r="K561" s="389"/>
      <c r="L561" s="389"/>
      <c r="M561" s="389"/>
      <c r="N561" s="389"/>
      <c r="O561" s="389"/>
      <c r="P561" s="389"/>
      <c r="Q561" s="389"/>
      <c r="R561" s="389"/>
      <c r="S561" s="389"/>
      <c r="T561" s="389"/>
      <c r="U561" s="389"/>
      <c r="V561" s="389"/>
      <c r="W561" s="389"/>
      <c r="X561" s="389"/>
      <c r="Y561" s="389"/>
    </row>
    <row r="562" spans="1:25" ht="14.25" customHeight="1" x14ac:dyDescent="0.2">
      <c r="A562" s="384"/>
      <c r="B562" s="384"/>
      <c r="C562" s="389"/>
      <c r="D562" s="389"/>
      <c r="E562" s="389"/>
      <c r="F562" s="389"/>
      <c r="G562" s="430"/>
      <c r="H562" s="430"/>
      <c r="I562" s="389"/>
      <c r="J562" s="389"/>
      <c r="K562" s="389"/>
      <c r="L562" s="389"/>
      <c r="M562" s="389"/>
      <c r="N562" s="389"/>
      <c r="O562" s="389"/>
      <c r="P562" s="389"/>
      <c r="Q562" s="389"/>
      <c r="R562" s="389"/>
      <c r="S562" s="389"/>
      <c r="T562" s="389"/>
      <c r="U562" s="389"/>
      <c r="V562" s="389"/>
      <c r="W562" s="389"/>
      <c r="X562" s="389"/>
      <c r="Y562" s="389"/>
    </row>
    <row r="563" spans="1:25" ht="14.25" customHeight="1" x14ac:dyDescent="0.2">
      <c r="A563" s="384"/>
      <c r="B563" s="384"/>
      <c r="C563" s="389"/>
      <c r="D563" s="389"/>
      <c r="E563" s="389"/>
      <c r="F563" s="389"/>
      <c r="G563" s="430"/>
      <c r="H563" s="430"/>
      <c r="I563" s="389"/>
      <c r="J563" s="389"/>
      <c r="K563" s="389"/>
      <c r="L563" s="389"/>
      <c r="M563" s="389"/>
      <c r="N563" s="389"/>
      <c r="O563" s="389"/>
      <c r="P563" s="389"/>
      <c r="Q563" s="389"/>
      <c r="R563" s="389"/>
      <c r="S563" s="389"/>
      <c r="T563" s="389"/>
      <c r="U563" s="389"/>
      <c r="V563" s="389"/>
      <c r="W563" s="389"/>
      <c r="X563" s="389"/>
      <c r="Y563" s="389"/>
    </row>
    <row r="564" spans="1:25" ht="14.25" customHeight="1" x14ac:dyDescent="0.2">
      <c r="A564" s="384"/>
      <c r="B564" s="384"/>
      <c r="C564" s="389"/>
      <c r="D564" s="389"/>
      <c r="E564" s="389"/>
      <c r="F564" s="389"/>
      <c r="G564" s="430"/>
      <c r="H564" s="430"/>
      <c r="I564" s="389"/>
      <c r="J564" s="389"/>
      <c r="K564" s="389"/>
      <c r="L564" s="389"/>
      <c r="M564" s="389"/>
      <c r="N564" s="389"/>
      <c r="O564" s="389"/>
      <c r="P564" s="389"/>
      <c r="Q564" s="389"/>
      <c r="R564" s="389"/>
      <c r="S564" s="389"/>
      <c r="T564" s="389"/>
      <c r="U564" s="389"/>
      <c r="V564" s="389"/>
      <c r="W564" s="389"/>
      <c r="X564" s="389"/>
      <c r="Y564" s="389"/>
    </row>
    <row r="565" spans="1:25" ht="14.25" customHeight="1" x14ac:dyDescent="0.2">
      <c r="A565" s="384"/>
      <c r="B565" s="384"/>
      <c r="C565" s="389"/>
      <c r="D565" s="389"/>
      <c r="E565" s="389"/>
      <c r="F565" s="389"/>
      <c r="G565" s="430"/>
      <c r="H565" s="430"/>
      <c r="I565" s="389"/>
      <c r="J565" s="389"/>
      <c r="K565" s="389"/>
      <c r="L565" s="389"/>
      <c r="M565" s="389"/>
      <c r="N565" s="389"/>
      <c r="O565" s="389"/>
      <c r="P565" s="389"/>
      <c r="Q565" s="389"/>
      <c r="R565" s="389"/>
      <c r="S565" s="389"/>
      <c r="T565" s="389"/>
      <c r="U565" s="389"/>
      <c r="V565" s="389"/>
      <c r="W565" s="389"/>
      <c r="X565" s="389"/>
      <c r="Y565" s="389"/>
    </row>
    <row r="566" spans="1:25" ht="14.25" customHeight="1" x14ac:dyDescent="0.2">
      <c r="A566" s="384"/>
      <c r="B566" s="384"/>
      <c r="C566" s="389"/>
      <c r="D566" s="389"/>
      <c r="E566" s="389"/>
      <c r="F566" s="389"/>
      <c r="G566" s="430"/>
      <c r="H566" s="430"/>
      <c r="I566" s="389"/>
      <c r="J566" s="389"/>
      <c r="K566" s="389"/>
      <c r="L566" s="389"/>
      <c r="M566" s="389"/>
      <c r="N566" s="389"/>
      <c r="O566" s="389"/>
      <c r="P566" s="389"/>
      <c r="Q566" s="389"/>
      <c r="R566" s="389"/>
      <c r="S566" s="389"/>
      <c r="T566" s="389"/>
      <c r="U566" s="389"/>
      <c r="V566" s="389"/>
      <c r="W566" s="389"/>
      <c r="X566" s="389"/>
      <c r="Y566" s="389"/>
    </row>
    <row r="567" spans="1:25" ht="14.25" customHeight="1" x14ac:dyDescent="0.2">
      <c r="A567" s="384"/>
      <c r="B567" s="384"/>
      <c r="C567" s="389"/>
      <c r="D567" s="389"/>
      <c r="E567" s="389"/>
      <c r="F567" s="389"/>
      <c r="G567" s="430"/>
      <c r="H567" s="430"/>
      <c r="I567" s="389"/>
      <c r="J567" s="389"/>
      <c r="K567" s="389"/>
      <c r="L567" s="389"/>
      <c r="M567" s="389"/>
      <c r="N567" s="389"/>
      <c r="O567" s="389"/>
      <c r="P567" s="389"/>
      <c r="Q567" s="389"/>
      <c r="R567" s="389"/>
      <c r="S567" s="389"/>
      <c r="T567" s="389"/>
      <c r="U567" s="389"/>
      <c r="V567" s="389"/>
      <c r="W567" s="389"/>
      <c r="X567" s="389"/>
      <c r="Y567" s="389"/>
    </row>
    <row r="568" spans="1:25" ht="14.25" customHeight="1" x14ac:dyDescent="0.2">
      <c r="A568" s="384"/>
      <c r="B568" s="384"/>
      <c r="C568" s="389"/>
      <c r="D568" s="389"/>
      <c r="E568" s="389"/>
      <c r="F568" s="389"/>
      <c r="G568" s="430"/>
      <c r="H568" s="430"/>
      <c r="I568" s="389"/>
      <c r="J568" s="389"/>
      <c r="K568" s="389"/>
      <c r="L568" s="389"/>
      <c r="M568" s="389"/>
      <c r="N568" s="389"/>
      <c r="O568" s="389"/>
      <c r="P568" s="389"/>
      <c r="Q568" s="389"/>
      <c r="R568" s="389"/>
      <c r="S568" s="389"/>
      <c r="T568" s="389"/>
      <c r="U568" s="389"/>
      <c r="V568" s="389"/>
      <c r="W568" s="389"/>
      <c r="X568" s="389"/>
      <c r="Y568" s="389"/>
    </row>
    <row r="569" spans="1:25" ht="14.25" customHeight="1" x14ac:dyDescent="0.2">
      <c r="A569" s="384"/>
      <c r="B569" s="384"/>
      <c r="C569" s="389"/>
      <c r="D569" s="389"/>
      <c r="E569" s="389"/>
      <c r="F569" s="389"/>
      <c r="G569" s="430"/>
      <c r="H569" s="430"/>
      <c r="I569" s="389"/>
      <c r="J569" s="389"/>
      <c r="K569" s="389"/>
      <c r="L569" s="389"/>
      <c r="M569" s="389"/>
      <c r="N569" s="389"/>
      <c r="O569" s="389"/>
      <c r="P569" s="389"/>
      <c r="Q569" s="389"/>
      <c r="R569" s="389"/>
      <c r="S569" s="389"/>
      <c r="T569" s="389"/>
      <c r="U569" s="389"/>
      <c r="V569" s="389"/>
      <c r="W569" s="389"/>
      <c r="X569" s="389"/>
      <c r="Y569" s="389"/>
    </row>
    <row r="570" spans="1:25" ht="14.25" customHeight="1" x14ac:dyDescent="0.2">
      <c r="A570" s="384"/>
      <c r="B570" s="384"/>
      <c r="C570" s="389"/>
      <c r="D570" s="389"/>
      <c r="E570" s="389"/>
      <c r="F570" s="389"/>
      <c r="G570" s="430"/>
      <c r="H570" s="430"/>
      <c r="I570" s="389"/>
      <c r="J570" s="389"/>
      <c r="K570" s="389"/>
      <c r="L570" s="389"/>
      <c r="M570" s="389"/>
      <c r="N570" s="389"/>
      <c r="O570" s="389"/>
      <c r="P570" s="389"/>
      <c r="Q570" s="389"/>
      <c r="R570" s="389"/>
      <c r="S570" s="389"/>
      <c r="T570" s="389"/>
      <c r="U570" s="389"/>
      <c r="V570" s="389"/>
      <c r="W570" s="389"/>
      <c r="X570" s="389"/>
      <c r="Y570" s="389"/>
    </row>
    <row r="571" spans="1:25" ht="14.25" customHeight="1" x14ac:dyDescent="0.2">
      <c r="A571" s="384"/>
      <c r="B571" s="384"/>
      <c r="C571" s="389"/>
      <c r="D571" s="389"/>
      <c r="E571" s="389"/>
      <c r="F571" s="389"/>
      <c r="G571" s="430"/>
      <c r="H571" s="430"/>
      <c r="I571" s="389"/>
      <c r="J571" s="389"/>
      <c r="K571" s="389"/>
      <c r="L571" s="389"/>
      <c r="M571" s="389"/>
      <c r="N571" s="389"/>
      <c r="O571" s="389"/>
      <c r="P571" s="389"/>
      <c r="Q571" s="389"/>
      <c r="R571" s="389"/>
      <c r="S571" s="389"/>
      <c r="T571" s="389"/>
      <c r="U571" s="389"/>
      <c r="V571" s="389"/>
      <c r="W571" s="389"/>
      <c r="X571" s="389"/>
      <c r="Y571" s="389"/>
    </row>
    <row r="572" spans="1:25" ht="14.25" customHeight="1" x14ac:dyDescent="0.2">
      <c r="A572" s="384"/>
      <c r="B572" s="384"/>
      <c r="C572" s="389"/>
      <c r="D572" s="389"/>
      <c r="E572" s="389"/>
      <c r="F572" s="389"/>
      <c r="G572" s="430"/>
      <c r="H572" s="430"/>
      <c r="I572" s="389"/>
      <c r="J572" s="389"/>
      <c r="K572" s="389"/>
      <c r="L572" s="389"/>
      <c r="M572" s="389"/>
      <c r="N572" s="389"/>
      <c r="O572" s="389"/>
      <c r="P572" s="389"/>
      <c r="Q572" s="389"/>
      <c r="R572" s="389"/>
      <c r="S572" s="389"/>
      <c r="T572" s="389"/>
      <c r="U572" s="389"/>
      <c r="V572" s="389"/>
      <c r="W572" s="389"/>
      <c r="X572" s="389"/>
      <c r="Y572" s="389"/>
    </row>
    <row r="573" spans="1:25" ht="14.25" customHeight="1" x14ac:dyDescent="0.2">
      <c r="A573" s="384"/>
      <c r="B573" s="384"/>
      <c r="C573" s="389"/>
      <c r="D573" s="389"/>
      <c r="E573" s="389"/>
      <c r="F573" s="389"/>
      <c r="G573" s="430"/>
      <c r="H573" s="430"/>
      <c r="I573" s="389"/>
      <c r="J573" s="389"/>
      <c r="K573" s="389"/>
      <c r="L573" s="389"/>
      <c r="M573" s="389"/>
      <c r="N573" s="389"/>
      <c r="O573" s="389"/>
      <c r="P573" s="389"/>
      <c r="Q573" s="389"/>
      <c r="R573" s="389"/>
      <c r="S573" s="389"/>
      <c r="T573" s="389"/>
      <c r="U573" s="389"/>
      <c r="V573" s="389"/>
      <c r="W573" s="389"/>
      <c r="X573" s="389"/>
      <c r="Y573" s="389"/>
    </row>
    <row r="574" spans="1:25" ht="14.25" customHeight="1" x14ac:dyDescent="0.2">
      <c r="A574" s="384"/>
      <c r="B574" s="384"/>
      <c r="C574" s="389"/>
      <c r="D574" s="389"/>
      <c r="E574" s="389"/>
      <c r="F574" s="389"/>
      <c r="G574" s="430"/>
      <c r="H574" s="430"/>
      <c r="I574" s="389"/>
      <c r="J574" s="389"/>
      <c r="K574" s="389"/>
      <c r="L574" s="389"/>
      <c r="M574" s="389"/>
      <c r="N574" s="389"/>
      <c r="O574" s="389"/>
      <c r="P574" s="389"/>
      <c r="Q574" s="389"/>
      <c r="R574" s="389"/>
      <c r="S574" s="389"/>
      <c r="T574" s="389"/>
      <c r="U574" s="389"/>
      <c r="V574" s="389"/>
      <c r="W574" s="389"/>
      <c r="X574" s="389"/>
      <c r="Y574" s="389"/>
    </row>
    <row r="575" spans="1:25" ht="14.25" customHeight="1" x14ac:dyDescent="0.2">
      <c r="A575" s="384"/>
      <c r="B575" s="384"/>
      <c r="C575" s="389"/>
      <c r="D575" s="389"/>
      <c r="E575" s="389"/>
      <c r="F575" s="389"/>
      <c r="G575" s="430"/>
      <c r="H575" s="430"/>
      <c r="I575" s="389"/>
      <c r="J575" s="389"/>
      <c r="K575" s="389"/>
      <c r="L575" s="389"/>
      <c r="M575" s="389"/>
      <c r="N575" s="389"/>
      <c r="O575" s="389"/>
      <c r="P575" s="389"/>
      <c r="Q575" s="389"/>
      <c r="R575" s="389"/>
      <c r="S575" s="389"/>
      <c r="T575" s="389"/>
      <c r="U575" s="389"/>
      <c r="V575" s="389"/>
      <c r="W575" s="389"/>
      <c r="X575" s="389"/>
      <c r="Y575" s="389"/>
    </row>
    <row r="576" spans="1:25" ht="14.25" customHeight="1" x14ac:dyDescent="0.2">
      <c r="A576" s="384"/>
      <c r="B576" s="384"/>
      <c r="C576" s="389"/>
      <c r="D576" s="389"/>
      <c r="E576" s="389"/>
      <c r="F576" s="389"/>
      <c r="G576" s="430"/>
      <c r="H576" s="430"/>
      <c r="I576" s="389"/>
      <c r="J576" s="389"/>
      <c r="K576" s="389"/>
      <c r="L576" s="389"/>
      <c r="M576" s="389"/>
      <c r="N576" s="389"/>
      <c r="O576" s="389"/>
      <c r="P576" s="389"/>
      <c r="Q576" s="389"/>
      <c r="R576" s="389"/>
      <c r="S576" s="389"/>
      <c r="T576" s="389"/>
      <c r="U576" s="389"/>
      <c r="V576" s="389"/>
      <c r="W576" s="389"/>
      <c r="X576" s="389"/>
      <c r="Y576" s="389"/>
    </row>
    <row r="577" spans="1:25" ht="14.25" customHeight="1" x14ac:dyDescent="0.2">
      <c r="A577" s="384"/>
      <c r="B577" s="384"/>
      <c r="C577" s="389"/>
      <c r="D577" s="389"/>
      <c r="E577" s="389"/>
      <c r="F577" s="389"/>
      <c r="G577" s="430"/>
      <c r="H577" s="430"/>
      <c r="I577" s="389"/>
      <c r="J577" s="389"/>
      <c r="K577" s="389"/>
      <c r="L577" s="389"/>
      <c r="M577" s="389"/>
      <c r="N577" s="389"/>
      <c r="O577" s="389"/>
      <c r="P577" s="389"/>
      <c r="Q577" s="389"/>
      <c r="R577" s="389"/>
      <c r="S577" s="389"/>
      <c r="T577" s="389"/>
      <c r="U577" s="389"/>
      <c r="V577" s="389"/>
      <c r="W577" s="389"/>
      <c r="X577" s="389"/>
      <c r="Y577" s="389"/>
    </row>
    <row r="578" spans="1:25" ht="14.25" customHeight="1" x14ac:dyDescent="0.2">
      <c r="A578" s="384"/>
      <c r="B578" s="384"/>
      <c r="C578" s="389"/>
      <c r="D578" s="389"/>
      <c r="E578" s="389"/>
      <c r="F578" s="389"/>
      <c r="G578" s="430"/>
      <c r="H578" s="430"/>
      <c r="I578" s="389"/>
      <c r="J578" s="389"/>
      <c r="K578" s="389"/>
      <c r="L578" s="389"/>
      <c r="M578" s="389"/>
      <c r="N578" s="389"/>
      <c r="O578" s="389"/>
      <c r="P578" s="389"/>
      <c r="Q578" s="389"/>
      <c r="R578" s="389"/>
      <c r="S578" s="389"/>
      <c r="T578" s="389"/>
      <c r="U578" s="389"/>
      <c r="V578" s="389"/>
      <c r="W578" s="389"/>
      <c r="X578" s="389"/>
      <c r="Y578" s="389"/>
    </row>
    <row r="579" spans="1:25" ht="14.25" customHeight="1" x14ac:dyDescent="0.2">
      <c r="A579" s="384"/>
      <c r="B579" s="384"/>
      <c r="C579" s="389"/>
      <c r="D579" s="389"/>
      <c r="E579" s="389"/>
      <c r="F579" s="389"/>
      <c r="G579" s="430"/>
      <c r="H579" s="430"/>
      <c r="I579" s="389"/>
      <c r="J579" s="389"/>
      <c r="K579" s="389"/>
      <c r="L579" s="389"/>
      <c r="M579" s="389"/>
      <c r="N579" s="389"/>
      <c r="O579" s="389"/>
      <c r="P579" s="389"/>
      <c r="Q579" s="389"/>
      <c r="R579" s="389"/>
      <c r="S579" s="389"/>
      <c r="T579" s="389"/>
      <c r="U579" s="389"/>
      <c r="V579" s="389"/>
      <c r="W579" s="389"/>
      <c r="X579" s="389"/>
      <c r="Y579" s="389"/>
    </row>
    <row r="580" spans="1:25" ht="14.25" customHeight="1" x14ac:dyDescent="0.2">
      <c r="A580" s="384"/>
      <c r="B580" s="384"/>
      <c r="C580" s="389"/>
      <c r="D580" s="389"/>
      <c r="E580" s="389"/>
      <c r="F580" s="389"/>
      <c r="G580" s="430"/>
      <c r="H580" s="430"/>
      <c r="I580" s="389"/>
      <c r="J580" s="389"/>
      <c r="K580" s="389"/>
      <c r="L580" s="389"/>
      <c r="M580" s="389"/>
      <c r="N580" s="389"/>
      <c r="O580" s="389"/>
      <c r="P580" s="389"/>
      <c r="Q580" s="389"/>
      <c r="R580" s="389"/>
      <c r="S580" s="389"/>
      <c r="T580" s="389"/>
      <c r="U580" s="389"/>
      <c r="V580" s="389"/>
      <c r="W580" s="389"/>
      <c r="X580" s="389"/>
      <c r="Y580" s="389"/>
    </row>
    <row r="581" spans="1:25" ht="14.25" customHeight="1" x14ac:dyDescent="0.2">
      <c r="A581" s="384"/>
      <c r="B581" s="384"/>
      <c r="C581" s="389"/>
      <c r="D581" s="389"/>
      <c r="E581" s="389"/>
      <c r="F581" s="389"/>
      <c r="G581" s="430"/>
      <c r="H581" s="430"/>
      <c r="I581" s="389"/>
      <c r="J581" s="389"/>
      <c r="K581" s="389"/>
      <c r="L581" s="389"/>
      <c r="M581" s="389"/>
      <c r="N581" s="389"/>
      <c r="O581" s="389"/>
      <c r="P581" s="389"/>
      <c r="Q581" s="389"/>
      <c r="R581" s="389"/>
      <c r="S581" s="389"/>
      <c r="T581" s="389"/>
      <c r="U581" s="389"/>
      <c r="V581" s="389"/>
      <c r="W581" s="389"/>
      <c r="X581" s="389"/>
      <c r="Y581" s="389"/>
    </row>
    <row r="582" spans="1:25" ht="14.25" customHeight="1" x14ac:dyDescent="0.2">
      <c r="A582" s="384"/>
      <c r="B582" s="384"/>
      <c r="C582" s="389"/>
      <c r="D582" s="389"/>
      <c r="E582" s="389"/>
      <c r="F582" s="389"/>
      <c r="G582" s="430"/>
      <c r="H582" s="430"/>
      <c r="I582" s="389"/>
      <c r="J582" s="389"/>
      <c r="K582" s="389"/>
      <c r="L582" s="389"/>
      <c r="M582" s="389"/>
      <c r="N582" s="389"/>
      <c r="O582" s="389"/>
      <c r="P582" s="389"/>
      <c r="Q582" s="389"/>
      <c r="R582" s="389"/>
      <c r="S582" s="389"/>
      <c r="T582" s="389"/>
      <c r="U582" s="389"/>
      <c r="V582" s="389"/>
      <c r="W582" s="389"/>
      <c r="X582" s="389"/>
      <c r="Y582" s="389"/>
    </row>
    <row r="583" spans="1:25" ht="14.25" customHeight="1" x14ac:dyDescent="0.2">
      <c r="A583" s="384"/>
      <c r="B583" s="384"/>
      <c r="C583" s="389"/>
      <c r="D583" s="389"/>
      <c r="E583" s="389"/>
      <c r="F583" s="389"/>
      <c r="G583" s="430"/>
      <c r="H583" s="430"/>
      <c r="I583" s="389"/>
      <c r="J583" s="389"/>
      <c r="K583" s="389"/>
      <c r="L583" s="389"/>
      <c r="M583" s="389"/>
      <c r="N583" s="389"/>
      <c r="O583" s="389"/>
      <c r="P583" s="389"/>
      <c r="Q583" s="389"/>
      <c r="R583" s="389"/>
      <c r="S583" s="389"/>
      <c r="T583" s="389"/>
      <c r="U583" s="389"/>
      <c r="V583" s="389"/>
      <c r="W583" s="389"/>
      <c r="X583" s="389"/>
      <c r="Y583" s="389"/>
    </row>
    <row r="584" spans="1:25" ht="14.25" customHeight="1" x14ac:dyDescent="0.2">
      <c r="A584" s="384"/>
      <c r="B584" s="384"/>
      <c r="C584" s="389"/>
      <c r="D584" s="389"/>
      <c r="E584" s="389"/>
      <c r="F584" s="389"/>
      <c r="G584" s="430"/>
      <c r="H584" s="430"/>
      <c r="I584" s="389"/>
      <c r="J584" s="389"/>
      <c r="K584" s="389"/>
      <c r="L584" s="389"/>
      <c r="M584" s="389"/>
      <c r="N584" s="389"/>
      <c r="O584" s="389"/>
      <c r="P584" s="389"/>
      <c r="Q584" s="389"/>
      <c r="R584" s="389"/>
      <c r="S584" s="389"/>
      <c r="T584" s="389"/>
      <c r="U584" s="389"/>
      <c r="V584" s="389"/>
      <c r="W584" s="389"/>
      <c r="X584" s="389"/>
      <c r="Y584" s="389"/>
    </row>
    <row r="585" spans="1:25" ht="14.25" customHeight="1" x14ac:dyDescent="0.2">
      <c r="A585" s="384"/>
      <c r="B585" s="384"/>
      <c r="C585" s="389"/>
      <c r="D585" s="389"/>
      <c r="E585" s="389"/>
      <c r="F585" s="389"/>
      <c r="G585" s="430"/>
      <c r="H585" s="430"/>
      <c r="I585" s="389"/>
      <c r="J585" s="389"/>
      <c r="K585" s="389"/>
      <c r="L585" s="389"/>
      <c r="M585" s="389"/>
      <c r="N585" s="389"/>
      <c r="O585" s="389"/>
      <c r="P585" s="389"/>
      <c r="Q585" s="389"/>
      <c r="R585" s="389"/>
      <c r="S585" s="389"/>
      <c r="T585" s="389"/>
      <c r="U585" s="389"/>
      <c r="V585" s="389"/>
      <c r="W585" s="389"/>
      <c r="X585" s="389"/>
      <c r="Y585" s="389"/>
    </row>
    <row r="586" spans="1:25" ht="14.25" customHeight="1" x14ac:dyDescent="0.2">
      <c r="A586" s="384"/>
      <c r="B586" s="384"/>
      <c r="C586" s="389"/>
      <c r="D586" s="389"/>
      <c r="E586" s="389"/>
      <c r="F586" s="389"/>
      <c r="G586" s="430"/>
      <c r="H586" s="430"/>
      <c r="I586" s="389"/>
      <c r="J586" s="389"/>
      <c r="K586" s="389"/>
      <c r="L586" s="389"/>
      <c r="M586" s="389"/>
      <c r="N586" s="389"/>
      <c r="O586" s="389"/>
      <c r="P586" s="389"/>
      <c r="Q586" s="389"/>
      <c r="R586" s="389"/>
      <c r="S586" s="389"/>
      <c r="T586" s="389"/>
      <c r="U586" s="389"/>
      <c r="V586" s="389"/>
      <c r="W586" s="389"/>
      <c r="X586" s="389"/>
      <c r="Y586" s="389"/>
    </row>
    <row r="587" spans="1:25" ht="14.25" customHeight="1" x14ac:dyDescent="0.2">
      <c r="A587" s="384"/>
      <c r="B587" s="384"/>
      <c r="C587" s="389"/>
      <c r="D587" s="389"/>
      <c r="E587" s="389"/>
      <c r="F587" s="389"/>
      <c r="G587" s="430"/>
      <c r="H587" s="430"/>
      <c r="I587" s="389"/>
      <c r="J587" s="389"/>
      <c r="K587" s="389"/>
      <c r="L587" s="389"/>
      <c r="M587" s="389"/>
      <c r="N587" s="389"/>
      <c r="O587" s="389"/>
      <c r="P587" s="389"/>
      <c r="Q587" s="389"/>
      <c r="R587" s="389"/>
      <c r="S587" s="389"/>
      <c r="T587" s="389"/>
      <c r="U587" s="389"/>
      <c r="V587" s="389"/>
      <c r="W587" s="389"/>
      <c r="X587" s="389"/>
      <c r="Y587" s="389"/>
    </row>
    <row r="588" spans="1:25" ht="14.25" customHeight="1" x14ac:dyDescent="0.2">
      <c r="A588" s="384"/>
      <c r="B588" s="384"/>
      <c r="C588" s="389"/>
      <c r="D588" s="389"/>
      <c r="E588" s="389"/>
      <c r="F588" s="389"/>
      <c r="G588" s="430"/>
      <c r="H588" s="430"/>
      <c r="I588" s="389"/>
      <c r="J588" s="389"/>
      <c r="K588" s="389"/>
      <c r="L588" s="389"/>
      <c r="M588" s="389"/>
      <c r="N588" s="389"/>
      <c r="O588" s="389"/>
      <c r="P588" s="389"/>
      <c r="Q588" s="389"/>
      <c r="R588" s="389"/>
      <c r="S588" s="389"/>
      <c r="T588" s="389"/>
      <c r="U588" s="389"/>
      <c r="V588" s="389"/>
      <c r="W588" s="389"/>
      <c r="X588" s="389"/>
      <c r="Y588" s="389"/>
    </row>
    <row r="589" spans="1:25" ht="14.25" customHeight="1" x14ac:dyDescent="0.2">
      <c r="A589" s="384"/>
      <c r="B589" s="384"/>
      <c r="C589" s="389"/>
      <c r="D589" s="389"/>
      <c r="E589" s="389"/>
      <c r="F589" s="389"/>
      <c r="G589" s="430"/>
      <c r="H589" s="430"/>
      <c r="I589" s="389"/>
      <c r="J589" s="389"/>
      <c r="K589" s="389"/>
      <c r="L589" s="389"/>
      <c r="M589" s="389"/>
      <c r="N589" s="389"/>
      <c r="O589" s="389"/>
      <c r="P589" s="389"/>
      <c r="Q589" s="389"/>
      <c r="R589" s="389"/>
      <c r="S589" s="389"/>
      <c r="T589" s="389"/>
      <c r="U589" s="389"/>
      <c r="V589" s="389"/>
      <c r="W589" s="389"/>
      <c r="X589" s="389"/>
      <c r="Y589" s="389"/>
    </row>
    <row r="590" spans="1:25" ht="14.25" customHeight="1" x14ac:dyDescent="0.2">
      <c r="A590" s="384"/>
      <c r="B590" s="384"/>
      <c r="C590" s="389"/>
      <c r="D590" s="389"/>
      <c r="E590" s="389"/>
      <c r="F590" s="389"/>
      <c r="G590" s="430"/>
      <c r="H590" s="430"/>
      <c r="I590" s="389"/>
      <c r="J590" s="389"/>
      <c r="K590" s="389"/>
      <c r="L590" s="389"/>
      <c r="M590" s="389"/>
      <c r="N590" s="389"/>
      <c r="O590" s="389"/>
      <c r="P590" s="389"/>
      <c r="Q590" s="389"/>
      <c r="R590" s="389"/>
      <c r="S590" s="389"/>
      <c r="T590" s="389"/>
      <c r="U590" s="389"/>
      <c r="V590" s="389"/>
      <c r="W590" s="389"/>
      <c r="X590" s="389"/>
      <c r="Y590" s="389"/>
    </row>
    <row r="591" spans="1:25" ht="14.25" customHeight="1" x14ac:dyDescent="0.2">
      <c r="A591" s="384"/>
      <c r="B591" s="384"/>
      <c r="C591" s="389"/>
      <c r="D591" s="389"/>
      <c r="E591" s="389"/>
      <c r="F591" s="389"/>
      <c r="G591" s="430"/>
      <c r="H591" s="430"/>
      <c r="I591" s="389"/>
      <c r="J591" s="389"/>
      <c r="K591" s="389"/>
      <c r="L591" s="389"/>
      <c r="M591" s="389"/>
      <c r="N591" s="389"/>
      <c r="O591" s="389"/>
      <c r="P591" s="389"/>
      <c r="Q591" s="389"/>
      <c r="R591" s="389"/>
      <c r="S591" s="389"/>
      <c r="T591" s="389"/>
      <c r="U591" s="389"/>
      <c r="V591" s="389"/>
      <c r="W591" s="389"/>
      <c r="X591" s="389"/>
      <c r="Y591" s="389"/>
    </row>
    <row r="592" spans="1:25" ht="14.25" customHeight="1" x14ac:dyDescent="0.2">
      <c r="A592" s="384"/>
      <c r="B592" s="384"/>
      <c r="C592" s="389"/>
      <c r="D592" s="389"/>
      <c r="E592" s="389"/>
      <c r="F592" s="389"/>
      <c r="G592" s="430"/>
      <c r="H592" s="430"/>
      <c r="I592" s="389"/>
      <c r="J592" s="389"/>
      <c r="K592" s="389"/>
      <c r="L592" s="389"/>
      <c r="M592" s="389"/>
      <c r="N592" s="389"/>
      <c r="O592" s="389"/>
      <c r="P592" s="389"/>
      <c r="Q592" s="389"/>
      <c r="R592" s="389"/>
      <c r="S592" s="389"/>
      <c r="T592" s="389"/>
      <c r="U592" s="389"/>
      <c r="V592" s="389"/>
      <c r="W592" s="389"/>
      <c r="X592" s="389"/>
      <c r="Y592" s="389"/>
    </row>
    <row r="593" spans="1:25" ht="14.25" customHeight="1" x14ac:dyDescent="0.2">
      <c r="A593" s="384"/>
      <c r="B593" s="384"/>
      <c r="C593" s="389"/>
      <c r="D593" s="389"/>
      <c r="E593" s="389"/>
      <c r="F593" s="389"/>
      <c r="G593" s="430"/>
      <c r="H593" s="430"/>
      <c r="I593" s="389"/>
      <c r="J593" s="389"/>
      <c r="K593" s="389"/>
      <c r="L593" s="389"/>
      <c r="M593" s="389"/>
      <c r="N593" s="389"/>
      <c r="O593" s="389"/>
      <c r="P593" s="389"/>
      <c r="Q593" s="389"/>
      <c r="R593" s="389"/>
      <c r="S593" s="389"/>
      <c r="T593" s="389"/>
      <c r="U593" s="389"/>
      <c r="V593" s="389"/>
      <c r="W593" s="389"/>
      <c r="X593" s="389"/>
      <c r="Y593" s="389"/>
    </row>
    <row r="594" spans="1:25" ht="14.25" customHeight="1" x14ac:dyDescent="0.2">
      <c r="A594" s="384"/>
      <c r="B594" s="384"/>
      <c r="C594" s="389"/>
      <c r="D594" s="389"/>
      <c r="E594" s="389"/>
      <c r="F594" s="389"/>
      <c r="G594" s="430"/>
      <c r="H594" s="430"/>
      <c r="I594" s="389"/>
      <c r="J594" s="389"/>
      <c r="K594" s="389"/>
      <c r="L594" s="389"/>
      <c r="M594" s="389"/>
      <c r="N594" s="389"/>
      <c r="O594" s="389"/>
      <c r="P594" s="389"/>
      <c r="Q594" s="389"/>
      <c r="R594" s="389"/>
      <c r="S594" s="389"/>
      <c r="T594" s="389"/>
      <c r="U594" s="389"/>
      <c r="V594" s="389"/>
      <c r="W594" s="389"/>
      <c r="X594" s="389"/>
      <c r="Y594" s="389"/>
    </row>
    <row r="595" spans="1:25" ht="14.25" customHeight="1" x14ac:dyDescent="0.2">
      <c r="A595" s="384"/>
      <c r="B595" s="384"/>
      <c r="C595" s="389"/>
      <c r="D595" s="389"/>
      <c r="E595" s="389"/>
      <c r="F595" s="389"/>
      <c r="G595" s="430"/>
      <c r="H595" s="430"/>
      <c r="I595" s="389"/>
      <c r="J595" s="389"/>
      <c r="K595" s="389"/>
      <c r="L595" s="389"/>
      <c r="M595" s="389"/>
      <c r="N595" s="389"/>
      <c r="O595" s="389"/>
      <c r="P595" s="389"/>
      <c r="Q595" s="389"/>
      <c r="R595" s="389"/>
      <c r="S595" s="389"/>
      <c r="T595" s="389"/>
      <c r="U595" s="389"/>
      <c r="V595" s="389"/>
      <c r="W595" s="389"/>
      <c r="X595" s="389"/>
      <c r="Y595" s="389"/>
    </row>
    <row r="596" spans="1:25" ht="14.25" customHeight="1" x14ac:dyDescent="0.2">
      <c r="A596" s="384"/>
      <c r="B596" s="384"/>
      <c r="C596" s="389"/>
      <c r="D596" s="389"/>
      <c r="E596" s="389"/>
      <c r="F596" s="389"/>
      <c r="G596" s="430"/>
      <c r="H596" s="430"/>
      <c r="I596" s="389"/>
      <c r="J596" s="389"/>
      <c r="K596" s="389"/>
      <c r="L596" s="389"/>
      <c r="M596" s="389"/>
      <c r="N596" s="389"/>
      <c r="O596" s="389"/>
      <c r="P596" s="389"/>
      <c r="Q596" s="389"/>
      <c r="R596" s="389"/>
      <c r="S596" s="389"/>
      <c r="T596" s="389"/>
      <c r="U596" s="389"/>
      <c r="V596" s="389"/>
      <c r="W596" s="389"/>
      <c r="X596" s="389"/>
      <c r="Y596" s="389"/>
    </row>
    <row r="597" spans="1:25" ht="14.25" customHeight="1" x14ac:dyDescent="0.2">
      <c r="A597" s="384"/>
      <c r="B597" s="384"/>
      <c r="C597" s="389"/>
      <c r="D597" s="389"/>
      <c r="E597" s="389"/>
      <c r="F597" s="389"/>
      <c r="G597" s="430"/>
      <c r="H597" s="430"/>
      <c r="I597" s="389"/>
      <c r="J597" s="389"/>
      <c r="K597" s="389"/>
      <c r="L597" s="389"/>
      <c r="M597" s="389"/>
      <c r="N597" s="389"/>
      <c r="O597" s="389"/>
      <c r="P597" s="389"/>
      <c r="Q597" s="389"/>
      <c r="R597" s="389"/>
      <c r="S597" s="389"/>
      <c r="T597" s="389"/>
      <c r="U597" s="389"/>
      <c r="V597" s="389"/>
      <c r="W597" s="389"/>
      <c r="X597" s="389"/>
      <c r="Y597" s="389"/>
    </row>
    <row r="598" spans="1:25" ht="14.25" customHeight="1" x14ac:dyDescent="0.2">
      <c r="A598" s="384"/>
      <c r="B598" s="384"/>
      <c r="C598" s="389"/>
      <c r="D598" s="389"/>
      <c r="E598" s="389"/>
      <c r="F598" s="389"/>
      <c r="G598" s="430"/>
      <c r="H598" s="430"/>
      <c r="I598" s="389"/>
      <c r="J598" s="389"/>
      <c r="K598" s="389"/>
      <c r="L598" s="389"/>
      <c r="M598" s="389"/>
      <c r="N598" s="389"/>
      <c r="O598" s="389"/>
      <c r="P598" s="389"/>
      <c r="Q598" s="389"/>
      <c r="R598" s="389"/>
      <c r="S598" s="389"/>
      <c r="T598" s="389"/>
      <c r="U598" s="389"/>
      <c r="V598" s="389"/>
      <c r="W598" s="389"/>
      <c r="X598" s="389"/>
      <c r="Y598" s="389"/>
    </row>
    <row r="599" spans="1:25" ht="14.25" customHeight="1" x14ac:dyDescent="0.2">
      <c r="A599" s="384"/>
      <c r="B599" s="384"/>
      <c r="C599" s="389"/>
      <c r="D599" s="389"/>
      <c r="E599" s="389"/>
      <c r="F599" s="389"/>
      <c r="G599" s="430"/>
      <c r="H599" s="430"/>
      <c r="I599" s="389"/>
      <c r="J599" s="389"/>
      <c r="K599" s="389"/>
      <c r="L599" s="389"/>
      <c r="M599" s="389"/>
      <c r="N599" s="389"/>
      <c r="O599" s="389"/>
      <c r="P599" s="389"/>
      <c r="Q599" s="389"/>
      <c r="R599" s="389"/>
      <c r="S599" s="389"/>
      <c r="T599" s="389"/>
      <c r="U599" s="389"/>
      <c r="V599" s="389"/>
      <c r="W599" s="389"/>
      <c r="X599" s="389"/>
      <c r="Y599" s="389"/>
    </row>
    <row r="600" spans="1:25" ht="14.25" customHeight="1" x14ac:dyDescent="0.2">
      <c r="A600" s="384"/>
      <c r="B600" s="384"/>
      <c r="C600" s="389"/>
      <c r="D600" s="389"/>
      <c r="E600" s="389"/>
      <c r="F600" s="389"/>
      <c r="G600" s="430"/>
      <c r="H600" s="430"/>
      <c r="I600" s="389"/>
      <c r="J600" s="389"/>
      <c r="K600" s="389"/>
      <c r="L600" s="389"/>
      <c r="M600" s="389"/>
      <c r="N600" s="389"/>
      <c r="O600" s="389"/>
      <c r="P600" s="389"/>
      <c r="Q600" s="389"/>
      <c r="R600" s="389"/>
      <c r="S600" s="389"/>
      <c r="T600" s="389"/>
      <c r="U600" s="389"/>
      <c r="V600" s="389"/>
      <c r="W600" s="389"/>
      <c r="X600" s="389"/>
      <c r="Y600" s="389"/>
    </row>
    <row r="601" spans="1:25" ht="14.25" customHeight="1" x14ac:dyDescent="0.2">
      <c r="A601" s="384"/>
      <c r="B601" s="384"/>
      <c r="C601" s="389"/>
      <c r="D601" s="389"/>
      <c r="E601" s="389"/>
      <c r="F601" s="389"/>
      <c r="G601" s="430"/>
      <c r="H601" s="430"/>
      <c r="I601" s="389"/>
      <c r="J601" s="389"/>
      <c r="K601" s="389"/>
      <c r="L601" s="389"/>
      <c r="M601" s="389"/>
      <c r="N601" s="389"/>
      <c r="O601" s="389"/>
      <c r="P601" s="389"/>
      <c r="Q601" s="389"/>
      <c r="R601" s="389"/>
      <c r="S601" s="389"/>
      <c r="T601" s="389"/>
      <c r="U601" s="389"/>
      <c r="V601" s="389"/>
      <c r="W601" s="389"/>
      <c r="X601" s="389"/>
      <c r="Y601" s="389"/>
    </row>
    <row r="602" spans="1:25" ht="14.25" customHeight="1" x14ac:dyDescent="0.2">
      <c r="A602" s="384"/>
      <c r="B602" s="384"/>
      <c r="C602" s="389"/>
      <c r="D602" s="389"/>
      <c r="E602" s="389"/>
      <c r="F602" s="389"/>
      <c r="G602" s="430"/>
      <c r="H602" s="430"/>
      <c r="I602" s="389"/>
      <c r="J602" s="389"/>
      <c r="K602" s="389"/>
      <c r="L602" s="389"/>
      <c r="M602" s="389"/>
      <c r="N602" s="389"/>
      <c r="O602" s="389"/>
      <c r="P602" s="389"/>
      <c r="Q602" s="389"/>
      <c r="R602" s="389"/>
      <c r="S602" s="389"/>
      <c r="T602" s="389"/>
      <c r="U602" s="389"/>
      <c r="V602" s="389"/>
      <c r="W602" s="389"/>
      <c r="X602" s="389"/>
      <c r="Y602" s="389"/>
    </row>
    <row r="603" spans="1:25" ht="14.25" customHeight="1" x14ac:dyDescent="0.2">
      <c r="A603" s="384"/>
      <c r="B603" s="384"/>
      <c r="C603" s="389"/>
      <c r="D603" s="389"/>
      <c r="E603" s="389"/>
      <c r="F603" s="389"/>
      <c r="G603" s="430"/>
      <c r="H603" s="430"/>
      <c r="I603" s="389"/>
      <c r="J603" s="389"/>
      <c r="K603" s="389"/>
      <c r="L603" s="389"/>
      <c r="M603" s="389"/>
      <c r="N603" s="389"/>
      <c r="O603" s="389"/>
      <c r="P603" s="389"/>
      <c r="Q603" s="389"/>
      <c r="R603" s="389"/>
      <c r="S603" s="389"/>
      <c r="T603" s="389"/>
      <c r="U603" s="389"/>
      <c r="V603" s="389"/>
      <c r="W603" s="389"/>
      <c r="X603" s="389"/>
      <c r="Y603" s="389"/>
    </row>
    <row r="604" spans="1:25" ht="14.25" customHeight="1" x14ac:dyDescent="0.2">
      <c r="A604" s="384"/>
      <c r="B604" s="384"/>
      <c r="C604" s="389"/>
      <c r="D604" s="389"/>
      <c r="E604" s="389"/>
      <c r="F604" s="389"/>
      <c r="G604" s="430"/>
      <c r="H604" s="430"/>
      <c r="I604" s="389"/>
      <c r="J604" s="389"/>
      <c r="K604" s="389"/>
      <c r="L604" s="389"/>
      <c r="M604" s="389"/>
      <c r="N604" s="389"/>
      <c r="O604" s="389"/>
      <c r="P604" s="389"/>
      <c r="Q604" s="389"/>
      <c r="R604" s="389"/>
      <c r="S604" s="389"/>
      <c r="T604" s="389"/>
      <c r="U604" s="389"/>
      <c r="V604" s="389"/>
      <c r="W604" s="389"/>
      <c r="X604" s="389"/>
      <c r="Y604" s="389"/>
    </row>
    <row r="605" spans="1:25" ht="14.25" customHeight="1" x14ac:dyDescent="0.2">
      <c r="A605" s="384"/>
      <c r="B605" s="384"/>
      <c r="C605" s="389"/>
      <c r="D605" s="389"/>
      <c r="E605" s="389"/>
      <c r="F605" s="389"/>
      <c r="G605" s="430"/>
      <c r="H605" s="430"/>
      <c r="I605" s="389"/>
      <c r="J605" s="389"/>
      <c r="K605" s="389"/>
      <c r="L605" s="389"/>
      <c r="M605" s="389"/>
      <c r="N605" s="389"/>
      <c r="O605" s="389"/>
      <c r="P605" s="389"/>
      <c r="Q605" s="389"/>
      <c r="R605" s="389"/>
      <c r="S605" s="389"/>
      <c r="T605" s="389"/>
      <c r="U605" s="389"/>
      <c r="V605" s="389"/>
      <c r="W605" s="389"/>
      <c r="X605" s="389"/>
      <c r="Y605" s="389"/>
    </row>
    <row r="606" spans="1:25" ht="14.25" customHeight="1" x14ac:dyDescent="0.2">
      <c r="A606" s="384"/>
      <c r="B606" s="384"/>
      <c r="C606" s="389"/>
      <c r="D606" s="389"/>
      <c r="E606" s="389"/>
      <c r="F606" s="389"/>
      <c r="G606" s="430"/>
      <c r="H606" s="430"/>
      <c r="I606" s="389"/>
      <c r="J606" s="389"/>
      <c r="K606" s="389"/>
      <c r="L606" s="389"/>
      <c r="M606" s="389"/>
      <c r="N606" s="389"/>
      <c r="O606" s="389"/>
      <c r="P606" s="389"/>
      <c r="Q606" s="389"/>
      <c r="R606" s="389"/>
      <c r="S606" s="389"/>
      <c r="T606" s="389"/>
      <c r="U606" s="389"/>
      <c r="V606" s="389"/>
      <c r="W606" s="389"/>
      <c r="X606" s="389"/>
      <c r="Y606" s="389"/>
    </row>
    <row r="607" spans="1:25" ht="14.25" customHeight="1" x14ac:dyDescent="0.2">
      <c r="A607" s="384"/>
      <c r="B607" s="384"/>
      <c r="C607" s="389"/>
      <c r="D607" s="389"/>
      <c r="E607" s="389"/>
      <c r="F607" s="389"/>
      <c r="G607" s="430"/>
      <c r="H607" s="430"/>
      <c r="I607" s="389"/>
      <c r="J607" s="389"/>
      <c r="K607" s="389"/>
      <c r="L607" s="389"/>
      <c r="M607" s="389"/>
      <c r="N607" s="389"/>
      <c r="O607" s="389"/>
      <c r="P607" s="389"/>
      <c r="Q607" s="389"/>
      <c r="R607" s="389"/>
      <c r="S607" s="389"/>
      <c r="T607" s="389"/>
      <c r="U607" s="389"/>
      <c r="V607" s="389"/>
      <c r="W607" s="389"/>
      <c r="X607" s="389"/>
      <c r="Y607" s="389"/>
    </row>
    <row r="608" spans="1:25" ht="14.25" customHeight="1" x14ac:dyDescent="0.2">
      <c r="A608" s="384"/>
      <c r="B608" s="384"/>
      <c r="C608" s="389"/>
      <c r="D608" s="389"/>
      <c r="E608" s="389"/>
      <c r="F608" s="389"/>
      <c r="G608" s="430"/>
      <c r="H608" s="430"/>
      <c r="I608" s="389"/>
      <c r="J608" s="389"/>
      <c r="K608" s="389"/>
      <c r="L608" s="389"/>
      <c r="M608" s="389"/>
      <c r="N608" s="389"/>
      <c r="O608" s="389"/>
      <c r="P608" s="389"/>
      <c r="Q608" s="389"/>
      <c r="R608" s="389"/>
      <c r="S608" s="389"/>
      <c r="T608" s="389"/>
      <c r="U608" s="389"/>
      <c r="V608" s="389"/>
      <c r="W608" s="389"/>
      <c r="X608" s="389"/>
      <c r="Y608" s="389"/>
    </row>
    <row r="609" spans="1:25" ht="14.25" customHeight="1" x14ac:dyDescent="0.2">
      <c r="A609" s="384"/>
      <c r="B609" s="384"/>
      <c r="C609" s="389"/>
      <c r="D609" s="389"/>
      <c r="E609" s="389"/>
      <c r="F609" s="389"/>
      <c r="G609" s="430"/>
      <c r="H609" s="430"/>
      <c r="I609" s="389"/>
      <c r="J609" s="389"/>
      <c r="K609" s="389"/>
      <c r="L609" s="389"/>
      <c r="M609" s="389"/>
      <c r="N609" s="389"/>
      <c r="O609" s="389"/>
      <c r="P609" s="389"/>
      <c r="Q609" s="389"/>
      <c r="R609" s="389"/>
      <c r="S609" s="389"/>
      <c r="T609" s="389"/>
      <c r="U609" s="389"/>
      <c r="V609" s="389"/>
      <c r="W609" s="389"/>
      <c r="X609" s="389"/>
      <c r="Y609" s="389"/>
    </row>
    <row r="610" spans="1:25" ht="14.25" customHeight="1" x14ac:dyDescent="0.2">
      <c r="A610" s="384"/>
      <c r="B610" s="384"/>
      <c r="C610" s="389"/>
      <c r="D610" s="389"/>
      <c r="E610" s="389"/>
      <c r="F610" s="389"/>
      <c r="G610" s="430"/>
      <c r="H610" s="430"/>
      <c r="I610" s="389"/>
      <c r="J610" s="389"/>
      <c r="K610" s="389"/>
      <c r="L610" s="389"/>
      <c r="M610" s="389"/>
      <c r="N610" s="389"/>
      <c r="O610" s="389"/>
      <c r="P610" s="389"/>
      <c r="Q610" s="389"/>
      <c r="R610" s="389"/>
      <c r="S610" s="389"/>
      <c r="T610" s="389"/>
      <c r="U610" s="389"/>
      <c r="V610" s="389"/>
      <c r="W610" s="389"/>
      <c r="X610" s="389"/>
      <c r="Y610" s="389"/>
    </row>
    <row r="611" spans="1:25" ht="14.25" customHeight="1" x14ac:dyDescent="0.2">
      <c r="A611" s="384"/>
      <c r="B611" s="384"/>
      <c r="C611" s="389"/>
      <c r="D611" s="389"/>
      <c r="E611" s="389"/>
      <c r="F611" s="389"/>
      <c r="G611" s="430"/>
      <c r="H611" s="430"/>
      <c r="I611" s="389"/>
      <c r="J611" s="389"/>
      <c r="K611" s="389"/>
      <c r="L611" s="389"/>
      <c r="M611" s="389"/>
      <c r="N611" s="389"/>
      <c r="O611" s="389"/>
      <c r="P611" s="389"/>
      <c r="Q611" s="389"/>
      <c r="R611" s="389"/>
      <c r="S611" s="389"/>
      <c r="T611" s="389"/>
      <c r="U611" s="389"/>
      <c r="V611" s="389"/>
      <c r="W611" s="389"/>
      <c r="X611" s="389"/>
      <c r="Y611" s="389"/>
    </row>
    <row r="612" spans="1:25" ht="14.25" customHeight="1" x14ac:dyDescent="0.2">
      <c r="A612" s="384"/>
      <c r="B612" s="384"/>
      <c r="C612" s="389"/>
      <c r="D612" s="389"/>
      <c r="E612" s="389"/>
      <c r="F612" s="389"/>
      <c r="G612" s="430"/>
      <c r="H612" s="430"/>
      <c r="I612" s="389"/>
      <c r="J612" s="389"/>
      <c r="K612" s="389"/>
      <c r="L612" s="389"/>
      <c r="M612" s="389"/>
      <c r="N612" s="389"/>
      <c r="O612" s="389"/>
      <c r="P612" s="389"/>
      <c r="Q612" s="389"/>
      <c r="R612" s="389"/>
      <c r="S612" s="389"/>
      <c r="T612" s="389"/>
      <c r="U612" s="389"/>
      <c r="V612" s="389"/>
      <c r="W612" s="389"/>
      <c r="X612" s="389"/>
      <c r="Y612" s="389"/>
    </row>
    <row r="613" spans="1:25" ht="14.25" customHeight="1" x14ac:dyDescent="0.2">
      <c r="A613" s="384"/>
      <c r="B613" s="384"/>
      <c r="C613" s="389"/>
      <c r="D613" s="389"/>
      <c r="E613" s="389"/>
      <c r="F613" s="389"/>
      <c r="G613" s="430"/>
      <c r="H613" s="430"/>
      <c r="I613" s="389"/>
      <c r="J613" s="389"/>
      <c r="K613" s="389"/>
      <c r="L613" s="389"/>
      <c r="M613" s="389"/>
      <c r="N613" s="389"/>
      <c r="O613" s="389"/>
      <c r="P613" s="389"/>
      <c r="Q613" s="389"/>
      <c r="R613" s="389"/>
      <c r="S613" s="389"/>
      <c r="T613" s="389"/>
      <c r="U613" s="389"/>
      <c r="V613" s="389"/>
      <c r="W613" s="389"/>
      <c r="X613" s="389"/>
      <c r="Y613" s="389"/>
    </row>
    <row r="614" spans="1:25" ht="14.25" customHeight="1" x14ac:dyDescent="0.2">
      <c r="A614" s="384"/>
      <c r="B614" s="384"/>
      <c r="C614" s="389"/>
      <c r="D614" s="389"/>
      <c r="E614" s="389"/>
      <c r="F614" s="389"/>
      <c r="G614" s="430"/>
      <c r="H614" s="430"/>
      <c r="I614" s="389"/>
      <c r="J614" s="389"/>
      <c r="K614" s="389"/>
      <c r="L614" s="389"/>
      <c r="M614" s="389"/>
      <c r="N614" s="389"/>
      <c r="O614" s="389"/>
      <c r="P614" s="389"/>
      <c r="Q614" s="389"/>
      <c r="R614" s="389"/>
      <c r="S614" s="389"/>
      <c r="T614" s="389"/>
      <c r="U614" s="389"/>
      <c r="V614" s="389"/>
      <c r="W614" s="389"/>
      <c r="X614" s="389"/>
      <c r="Y614" s="389"/>
    </row>
    <row r="615" spans="1:25" ht="14.25" customHeight="1" x14ac:dyDescent="0.2">
      <c r="A615" s="384"/>
      <c r="B615" s="384"/>
      <c r="C615" s="389"/>
      <c r="D615" s="389"/>
      <c r="E615" s="389"/>
      <c r="F615" s="389"/>
      <c r="G615" s="430"/>
      <c r="H615" s="430"/>
      <c r="I615" s="389"/>
      <c r="J615" s="389"/>
      <c r="K615" s="389"/>
      <c r="L615" s="389"/>
      <c r="M615" s="389"/>
      <c r="N615" s="389"/>
      <c r="O615" s="389"/>
      <c r="P615" s="389"/>
      <c r="Q615" s="389"/>
      <c r="R615" s="389"/>
      <c r="S615" s="389"/>
      <c r="T615" s="389"/>
      <c r="U615" s="389"/>
      <c r="V615" s="389"/>
      <c r="W615" s="389"/>
      <c r="X615" s="389"/>
      <c r="Y615" s="389"/>
    </row>
    <row r="616" spans="1:25" ht="14.25" customHeight="1" x14ac:dyDescent="0.2">
      <c r="A616" s="384"/>
      <c r="B616" s="384"/>
      <c r="C616" s="389"/>
      <c r="D616" s="389"/>
      <c r="E616" s="389"/>
      <c r="F616" s="389"/>
      <c r="G616" s="430"/>
      <c r="H616" s="430"/>
      <c r="I616" s="389"/>
      <c r="J616" s="389"/>
      <c r="K616" s="389"/>
      <c r="L616" s="389"/>
      <c r="M616" s="389"/>
      <c r="N616" s="389"/>
      <c r="O616" s="389"/>
      <c r="P616" s="389"/>
      <c r="Q616" s="389"/>
      <c r="R616" s="389"/>
      <c r="S616" s="389"/>
      <c r="T616" s="389"/>
      <c r="U616" s="389"/>
      <c r="V616" s="389"/>
      <c r="W616" s="389"/>
      <c r="X616" s="389"/>
      <c r="Y616" s="389"/>
    </row>
    <row r="617" spans="1:25" ht="14.25" customHeight="1" x14ac:dyDescent="0.2">
      <c r="A617" s="384"/>
      <c r="B617" s="384"/>
      <c r="C617" s="389"/>
      <c r="D617" s="389"/>
      <c r="E617" s="389"/>
      <c r="F617" s="389"/>
      <c r="G617" s="430"/>
      <c r="H617" s="430"/>
      <c r="I617" s="389"/>
      <c r="J617" s="389"/>
      <c r="K617" s="389"/>
      <c r="L617" s="389"/>
      <c r="M617" s="389"/>
      <c r="N617" s="389"/>
      <c r="O617" s="389"/>
      <c r="P617" s="389"/>
      <c r="Q617" s="389"/>
      <c r="R617" s="389"/>
      <c r="S617" s="389"/>
      <c r="T617" s="389"/>
      <c r="U617" s="389"/>
      <c r="V617" s="389"/>
      <c r="W617" s="389"/>
      <c r="X617" s="389"/>
      <c r="Y617" s="389"/>
    </row>
    <row r="618" spans="1:25" ht="14.25" customHeight="1" x14ac:dyDescent="0.2">
      <c r="A618" s="384"/>
      <c r="B618" s="384"/>
      <c r="C618" s="389"/>
      <c r="D618" s="389"/>
      <c r="E618" s="389"/>
      <c r="F618" s="389"/>
      <c r="G618" s="430"/>
      <c r="H618" s="430"/>
      <c r="I618" s="389"/>
      <c r="J618" s="389"/>
      <c r="K618" s="389"/>
      <c r="L618" s="389"/>
      <c r="M618" s="389"/>
      <c r="N618" s="389"/>
      <c r="O618" s="389"/>
      <c r="P618" s="389"/>
      <c r="Q618" s="389"/>
      <c r="R618" s="389"/>
      <c r="S618" s="389"/>
      <c r="T618" s="389"/>
      <c r="U618" s="389"/>
      <c r="V618" s="389"/>
      <c r="W618" s="389"/>
      <c r="X618" s="389"/>
      <c r="Y618" s="389"/>
    </row>
    <row r="619" spans="1:25" ht="14.25" customHeight="1" x14ac:dyDescent="0.2">
      <c r="A619" s="384"/>
      <c r="B619" s="384"/>
      <c r="C619" s="389"/>
      <c r="D619" s="389"/>
      <c r="E619" s="389"/>
      <c r="F619" s="389"/>
      <c r="G619" s="430"/>
      <c r="H619" s="430"/>
      <c r="I619" s="389"/>
      <c r="J619" s="389"/>
      <c r="K619" s="389"/>
      <c r="L619" s="389"/>
      <c r="M619" s="389"/>
      <c r="N619" s="389"/>
      <c r="O619" s="389"/>
      <c r="P619" s="389"/>
      <c r="Q619" s="389"/>
      <c r="R619" s="389"/>
      <c r="S619" s="389"/>
      <c r="T619" s="389"/>
      <c r="U619" s="389"/>
      <c r="V619" s="389"/>
      <c r="W619" s="389"/>
      <c r="X619" s="389"/>
      <c r="Y619" s="389"/>
    </row>
    <row r="620" spans="1:25" ht="14.25" customHeight="1" x14ac:dyDescent="0.2">
      <c r="A620" s="384"/>
      <c r="B620" s="384"/>
      <c r="C620" s="389"/>
      <c r="D620" s="389"/>
      <c r="E620" s="389"/>
      <c r="F620" s="389"/>
      <c r="G620" s="430"/>
      <c r="H620" s="430"/>
      <c r="I620" s="389"/>
      <c r="J620" s="389"/>
      <c r="K620" s="389"/>
      <c r="L620" s="389"/>
      <c r="M620" s="389"/>
      <c r="N620" s="389"/>
      <c r="O620" s="389"/>
      <c r="P620" s="389"/>
      <c r="Q620" s="389"/>
      <c r="R620" s="389"/>
      <c r="S620" s="389"/>
      <c r="T620" s="389"/>
      <c r="U620" s="389"/>
      <c r="V620" s="389"/>
      <c r="W620" s="389"/>
      <c r="X620" s="389"/>
      <c r="Y620" s="389"/>
    </row>
    <row r="621" spans="1:25" ht="14.25" customHeight="1" x14ac:dyDescent="0.2">
      <c r="A621" s="384"/>
      <c r="B621" s="384"/>
      <c r="C621" s="389"/>
      <c r="D621" s="389"/>
      <c r="E621" s="389"/>
      <c r="F621" s="389"/>
      <c r="G621" s="430"/>
      <c r="H621" s="430"/>
      <c r="I621" s="389"/>
      <c r="J621" s="389"/>
      <c r="K621" s="389"/>
      <c r="L621" s="389"/>
      <c r="M621" s="389"/>
      <c r="N621" s="389"/>
      <c r="O621" s="389"/>
      <c r="P621" s="389"/>
      <c r="Q621" s="389"/>
      <c r="R621" s="389"/>
      <c r="S621" s="389"/>
      <c r="T621" s="389"/>
      <c r="U621" s="389"/>
      <c r="V621" s="389"/>
      <c r="W621" s="389"/>
      <c r="X621" s="389"/>
      <c r="Y621" s="389"/>
    </row>
    <row r="622" spans="1:25" ht="14.25" customHeight="1" x14ac:dyDescent="0.2">
      <c r="A622" s="384"/>
      <c r="B622" s="384"/>
      <c r="C622" s="389"/>
      <c r="D622" s="389"/>
      <c r="E622" s="389"/>
      <c r="F622" s="389"/>
      <c r="G622" s="430"/>
      <c r="H622" s="430"/>
      <c r="I622" s="389"/>
      <c r="J622" s="389"/>
      <c r="K622" s="389"/>
      <c r="L622" s="389"/>
      <c r="M622" s="389"/>
      <c r="N622" s="389"/>
      <c r="O622" s="389"/>
      <c r="P622" s="389"/>
      <c r="Q622" s="389"/>
      <c r="R622" s="389"/>
      <c r="S622" s="389"/>
      <c r="T622" s="389"/>
      <c r="U622" s="389"/>
      <c r="V622" s="389"/>
      <c r="W622" s="389"/>
      <c r="X622" s="389"/>
      <c r="Y622" s="389"/>
    </row>
    <row r="623" spans="1:25" ht="14.25" customHeight="1" x14ac:dyDescent="0.2">
      <c r="A623" s="384"/>
      <c r="B623" s="384"/>
      <c r="C623" s="389"/>
      <c r="D623" s="389"/>
      <c r="E623" s="389"/>
      <c r="F623" s="389"/>
      <c r="G623" s="430"/>
      <c r="H623" s="430"/>
      <c r="I623" s="389"/>
      <c r="J623" s="389"/>
      <c r="K623" s="389"/>
      <c r="L623" s="389"/>
      <c r="M623" s="389"/>
      <c r="N623" s="389"/>
      <c r="O623" s="389"/>
      <c r="P623" s="389"/>
      <c r="Q623" s="389"/>
      <c r="R623" s="389"/>
      <c r="S623" s="389"/>
      <c r="T623" s="389"/>
      <c r="U623" s="389"/>
      <c r="V623" s="389"/>
      <c r="W623" s="389"/>
      <c r="X623" s="389"/>
      <c r="Y623" s="389"/>
    </row>
    <row r="624" spans="1:25" ht="14.25" customHeight="1" x14ac:dyDescent="0.2">
      <c r="A624" s="384"/>
      <c r="B624" s="384"/>
      <c r="C624" s="389"/>
      <c r="D624" s="389"/>
      <c r="E624" s="389"/>
      <c r="F624" s="389"/>
      <c r="G624" s="430"/>
      <c r="H624" s="430"/>
      <c r="I624" s="389"/>
      <c r="J624" s="389"/>
      <c r="K624" s="389"/>
      <c r="L624" s="389"/>
      <c r="M624" s="389"/>
      <c r="N624" s="389"/>
      <c r="O624" s="389"/>
      <c r="P624" s="389"/>
      <c r="Q624" s="389"/>
      <c r="R624" s="389"/>
      <c r="S624" s="389"/>
      <c r="T624" s="389"/>
      <c r="U624" s="389"/>
      <c r="V624" s="389"/>
      <c r="W624" s="389"/>
      <c r="X624" s="389"/>
      <c r="Y624" s="389"/>
    </row>
    <row r="625" spans="1:25" ht="14.25" customHeight="1" x14ac:dyDescent="0.2">
      <c r="A625" s="384"/>
      <c r="B625" s="384"/>
      <c r="C625" s="389"/>
      <c r="D625" s="389"/>
      <c r="E625" s="389"/>
      <c r="F625" s="389"/>
      <c r="G625" s="430"/>
      <c r="H625" s="430"/>
      <c r="I625" s="389"/>
      <c r="J625" s="389"/>
      <c r="K625" s="389"/>
      <c r="L625" s="389"/>
      <c r="M625" s="389"/>
      <c r="N625" s="389"/>
      <c r="O625" s="389"/>
      <c r="P625" s="389"/>
      <c r="Q625" s="389"/>
      <c r="R625" s="389"/>
      <c r="S625" s="389"/>
      <c r="T625" s="389"/>
      <c r="U625" s="389"/>
      <c r="V625" s="389"/>
      <c r="W625" s="389"/>
      <c r="X625" s="389"/>
      <c r="Y625" s="389"/>
    </row>
    <row r="626" spans="1:25" ht="14.25" customHeight="1" x14ac:dyDescent="0.2">
      <c r="A626" s="384"/>
      <c r="B626" s="384"/>
      <c r="C626" s="389"/>
      <c r="D626" s="389"/>
      <c r="E626" s="389"/>
      <c r="F626" s="389"/>
      <c r="G626" s="430"/>
      <c r="H626" s="430"/>
      <c r="I626" s="389"/>
      <c r="J626" s="389"/>
      <c r="K626" s="389"/>
      <c r="L626" s="389"/>
      <c r="M626" s="389"/>
      <c r="N626" s="389"/>
      <c r="O626" s="389"/>
      <c r="P626" s="389"/>
      <c r="Q626" s="389"/>
      <c r="R626" s="389"/>
      <c r="S626" s="389"/>
      <c r="T626" s="389"/>
      <c r="U626" s="389"/>
      <c r="V626" s="389"/>
      <c r="W626" s="389"/>
      <c r="X626" s="389"/>
      <c r="Y626" s="389"/>
    </row>
    <row r="627" spans="1:25" ht="14.25" customHeight="1" x14ac:dyDescent="0.2">
      <c r="A627" s="384"/>
      <c r="B627" s="384"/>
      <c r="C627" s="389"/>
      <c r="D627" s="389"/>
      <c r="E627" s="389"/>
      <c r="F627" s="389"/>
      <c r="G627" s="430"/>
      <c r="H627" s="430"/>
      <c r="I627" s="389"/>
      <c r="J627" s="389"/>
      <c r="K627" s="389"/>
      <c r="L627" s="389"/>
      <c r="M627" s="389"/>
      <c r="N627" s="389"/>
      <c r="O627" s="389"/>
      <c r="P627" s="389"/>
      <c r="Q627" s="389"/>
      <c r="R627" s="389"/>
      <c r="S627" s="389"/>
      <c r="T627" s="389"/>
      <c r="U627" s="389"/>
      <c r="V627" s="389"/>
      <c r="W627" s="389"/>
      <c r="X627" s="389"/>
      <c r="Y627" s="389"/>
    </row>
    <row r="628" spans="1:25" ht="14.25" customHeight="1" x14ac:dyDescent="0.2">
      <c r="A628" s="384"/>
      <c r="B628" s="384"/>
      <c r="C628" s="389"/>
      <c r="D628" s="389"/>
      <c r="E628" s="389"/>
      <c r="F628" s="389"/>
      <c r="G628" s="430"/>
      <c r="H628" s="430"/>
      <c r="I628" s="389"/>
      <c r="J628" s="389"/>
      <c r="K628" s="389"/>
      <c r="L628" s="389"/>
      <c r="M628" s="389"/>
      <c r="N628" s="389"/>
      <c r="O628" s="389"/>
      <c r="P628" s="389"/>
      <c r="Q628" s="389"/>
      <c r="R628" s="389"/>
      <c r="S628" s="389"/>
      <c r="T628" s="389"/>
      <c r="U628" s="389"/>
      <c r="V628" s="389"/>
      <c r="W628" s="389"/>
      <c r="X628" s="389"/>
      <c r="Y628" s="389"/>
    </row>
    <row r="629" spans="1:25" ht="14.25" customHeight="1" x14ac:dyDescent="0.2">
      <c r="A629" s="384"/>
      <c r="B629" s="384"/>
      <c r="C629" s="389"/>
      <c r="D629" s="389"/>
      <c r="E629" s="389"/>
      <c r="F629" s="389"/>
      <c r="G629" s="430"/>
      <c r="H629" s="430"/>
      <c r="I629" s="389"/>
      <c r="J629" s="389"/>
      <c r="K629" s="389"/>
      <c r="L629" s="389"/>
      <c r="M629" s="389"/>
      <c r="N629" s="389"/>
      <c r="O629" s="389"/>
      <c r="P629" s="389"/>
      <c r="Q629" s="389"/>
      <c r="R629" s="389"/>
      <c r="S629" s="389"/>
      <c r="T629" s="389"/>
      <c r="U629" s="389"/>
      <c r="V629" s="389"/>
      <c r="W629" s="389"/>
      <c r="X629" s="389"/>
      <c r="Y629" s="389"/>
    </row>
    <row r="630" spans="1:25" ht="14.25" customHeight="1" x14ac:dyDescent="0.2">
      <c r="A630" s="384"/>
      <c r="B630" s="384"/>
      <c r="C630" s="389"/>
      <c r="D630" s="389"/>
      <c r="E630" s="389"/>
      <c r="F630" s="389"/>
      <c r="G630" s="430"/>
      <c r="H630" s="430"/>
      <c r="I630" s="389"/>
      <c r="J630" s="389"/>
      <c r="K630" s="389"/>
      <c r="L630" s="389"/>
      <c r="M630" s="389"/>
      <c r="N630" s="389"/>
      <c r="O630" s="389"/>
      <c r="P630" s="389"/>
      <c r="Q630" s="389"/>
      <c r="R630" s="389"/>
      <c r="S630" s="389"/>
      <c r="T630" s="389"/>
      <c r="U630" s="389"/>
      <c r="V630" s="389"/>
      <c r="W630" s="389"/>
      <c r="X630" s="389"/>
      <c r="Y630" s="389"/>
    </row>
    <row r="631" spans="1:25" ht="14.25" customHeight="1" x14ac:dyDescent="0.2">
      <c r="A631" s="384"/>
      <c r="B631" s="384"/>
      <c r="C631" s="389"/>
      <c r="D631" s="389"/>
      <c r="E631" s="389"/>
      <c r="F631" s="389"/>
      <c r="G631" s="430"/>
      <c r="H631" s="430"/>
      <c r="I631" s="389"/>
      <c r="J631" s="389"/>
      <c r="K631" s="389"/>
      <c r="L631" s="389"/>
      <c r="M631" s="389"/>
      <c r="N631" s="389"/>
      <c r="O631" s="389"/>
      <c r="P631" s="389"/>
      <c r="Q631" s="389"/>
      <c r="R631" s="389"/>
      <c r="S631" s="389"/>
      <c r="T631" s="389"/>
      <c r="U631" s="389"/>
      <c r="V631" s="389"/>
      <c r="W631" s="389"/>
      <c r="X631" s="389"/>
      <c r="Y631" s="389"/>
    </row>
    <row r="632" spans="1:25" ht="14.25" customHeight="1" x14ac:dyDescent="0.2">
      <c r="A632" s="384"/>
      <c r="B632" s="384"/>
      <c r="C632" s="389"/>
      <c r="D632" s="389"/>
      <c r="E632" s="389"/>
      <c r="F632" s="389"/>
      <c r="G632" s="430"/>
      <c r="H632" s="430"/>
      <c r="I632" s="389"/>
      <c r="J632" s="389"/>
      <c r="K632" s="389"/>
      <c r="L632" s="389"/>
      <c r="M632" s="389"/>
      <c r="N632" s="389"/>
      <c r="O632" s="389"/>
      <c r="P632" s="389"/>
      <c r="Q632" s="389"/>
      <c r="R632" s="389"/>
      <c r="S632" s="389"/>
      <c r="T632" s="389"/>
      <c r="U632" s="389"/>
      <c r="V632" s="389"/>
      <c r="W632" s="389"/>
      <c r="X632" s="389"/>
      <c r="Y632" s="389"/>
    </row>
    <row r="633" spans="1:25" ht="14.25" customHeight="1" x14ac:dyDescent="0.2">
      <c r="A633" s="384"/>
      <c r="B633" s="384"/>
      <c r="C633" s="389"/>
      <c r="D633" s="389"/>
      <c r="E633" s="389"/>
      <c r="F633" s="389"/>
      <c r="G633" s="430"/>
      <c r="H633" s="430"/>
      <c r="I633" s="389"/>
      <c r="J633" s="389"/>
      <c r="K633" s="389"/>
      <c r="L633" s="389"/>
      <c r="M633" s="389"/>
      <c r="N633" s="389"/>
      <c r="O633" s="389"/>
      <c r="P633" s="389"/>
      <c r="Q633" s="389"/>
      <c r="R633" s="389"/>
      <c r="S633" s="389"/>
      <c r="T633" s="389"/>
      <c r="U633" s="389"/>
      <c r="V633" s="389"/>
      <c r="W633" s="389"/>
      <c r="X633" s="389"/>
      <c r="Y633" s="389"/>
    </row>
    <row r="634" spans="1:25" ht="14.25" customHeight="1" x14ac:dyDescent="0.2">
      <c r="A634" s="384"/>
      <c r="B634" s="384"/>
      <c r="C634" s="389"/>
      <c r="D634" s="389"/>
      <c r="E634" s="389"/>
      <c r="F634" s="389"/>
      <c r="G634" s="430"/>
      <c r="H634" s="430"/>
      <c r="I634" s="389"/>
      <c r="J634" s="389"/>
      <c r="K634" s="389"/>
      <c r="L634" s="389"/>
      <c r="M634" s="389"/>
      <c r="N634" s="389"/>
      <c r="O634" s="389"/>
      <c r="P634" s="389"/>
      <c r="Q634" s="389"/>
      <c r="R634" s="389"/>
      <c r="S634" s="389"/>
      <c r="T634" s="389"/>
      <c r="U634" s="389"/>
      <c r="V634" s="389"/>
      <c r="W634" s="389"/>
      <c r="X634" s="389"/>
      <c r="Y634" s="389"/>
    </row>
    <row r="635" spans="1:25" ht="14.25" customHeight="1" x14ac:dyDescent="0.2">
      <c r="A635" s="384"/>
      <c r="B635" s="384"/>
      <c r="C635" s="389"/>
      <c r="D635" s="389"/>
      <c r="E635" s="389"/>
      <c r="F635" s="389"/>
      <c r="G635" s="430"/>
      <c r="H635" s="430"/>
      <c r="I635" s="389"/>
      <c r="J635" s="389"/>
      <c r="K635" s="389"/>
      <c r="L635" s="389"/>
      <c r="M635" s="389"/>
      <c r="N635" s="389"/>
      <c r="O635" s="389"/>
      <c r="P635" s="389"/>
      <c r="Q635" s="389"/>
      <c r="R635" s="389"/>
      <c r="S635" s="389"/>
      <c r="T635" s="389"/>
      <c r="U635" s="389"/>
      <c r="V635" s="389"/>
      <c r="W635" s="389"/>
      <c r="X635" s="389"/>
      <c r="Y635" s="389"/>
    </row>
    <row r="636" spans="1:25" ht="14.25" customHeight="1" x14ac:dyDescent="0.2">
      <c r="A636" s="384"/>
      <c r="B636" s="384"/>
      <c r="C636" s="389"/>
      <c r="D636" s="389"/>
      <c r="E636" s="389"/>
      <c r="F636" s="389"/>
      <c r="G636" s="430"/>
      <c r="H636" s="430"/>
      <c r="I636" s="389"/>
      <c r="J636" s="389"/>
      <c r="K636" s="389"/>
      <c r="L636" s="389"/>
      <c r="M636" s="389"/>
      <c r="N636" s="389"/>
      <c r="O636" s="389"/>
      <c r="P636" s="389"/>
      <c r="Q636" s="389"/>
      <c r="R636" s="389"/>
      <c r="S636" s="389"/>
      <c r="T636" s="389"/>
      <c r="U636" s="389"/>
      <c r="V636" s="389"/>
      <c r="W636" s="389"/>
      <c r="X636" s="389"/>
      <c r="Y636" s="389"/>
    </row>
    <row r="637" spans="1:25" ht="14.25" customHeight="1" x14ac:dyDescent="0.2">
      <c r="A637" s="384"/>
      <c r="B637" s="384"/>
      <c r="C637" s="389"/>
      <c r="D637" s="389"/>
      <c r="E637" s="389"/>
      <c r="F637" s="389"/>
      <c r="G637" s="430"/>
      <c r="H637" s="430"/>
      <c r="I637" s="389"/>
      <c r="J637" s="389"/>
      <c r="K637" s="389"/>
      <c r="L637" s="389"/>
      <c r="M637" s="389"/>
      <c r="N637" s="389"/>
      <c r="O637" s="389"/>
      <c r="P637" s="389"/>
      <c r="Q637" s="389"/>
      <c r="R637" s="389"/>
      <c r="S637" s="389"/>
      <c r="T637" s="389"/>
      <c r="U637" s="389"/>
      <c r="V637" s="389"/>
      <c r="W637" s="389"/>
      <c r="X637" s="389"/>
      <c r="Y637" s="389"/>
    </row>
    <row r="638" spans="1:25" ht="14.25" customHeight="1" x14ac:dyDescent="0.2">
      <c r="A638" s="384"/>
      <c r="B638" s="384"/>
      <c r="C638" s="389"/>
      <c r="D638" s="389"/>
      <c r="E638" s="389"/>
      <c r="F638" s="389"/>
      <c r="G638" s="430"/>
      <c r="H638" s="430"/>
      <c r="I638" s="389"/>
      <c r="J638" s="389"/>
      <c r="K638" s="389"/>
      <c r="L638" s="389"/>
      <c r="M638" s="389"/>
      <c r="N638" s="389"/>
      <c r="O638" s="389"/>
      <c r="P638" s="389"/>
      <c r="Q638" s="389"/>
      <c r="R638" s="389"/>
      <c r="S638" s="389"/>
      <c r="T638" s="389"/>
      <c r="U638" s="389"/>
      <c r="V638" s="389"/>
      <c r="W638" s="389"/>
      <c r="X638" s="389"/>
      <c r="Y638" s="389"/>
    </row>
    <row r="639" spans="1:25" ht="14.25" customHeight="1" x14ac:dyDescent="0.2">
      <c r="A639" s="384"/>
      <c r="B639" s="384"/>
      <c r="C639" s="389"/>
      <c r="D639" s="389"/>
      <c r="E639" s="389"/>
      <c r="F639" s="389"/>
      <c r="G639" s="430"/>
      <c r="H639" s="430"/>
      <c r="I639" s="389"/>
      <c r="J639" s="389"/>
      <c r="K639" s="389"/>
      <c r="L639" s="389"/>
      <c r="M639" s="389"/>
      <c r="N639" s="389"/>
      <c r="O639" s="389"/>
      <c r="P639" s="389"/>
      <c r="Q639" s="389"/>
      <c r="R639" s="389"/>
      <c r="S639" s="389"/>
      <c r="T639" s="389"/>
      <c r="U639" s="389"/>
      <c r="V639" s="389"/>
      <c r="W639" s="389"/>
      <c r="X639" s="389"/>
      <c r="Y639" s="389"/>
    </row>
    <row r="640" spans="1:25" ht="14.25" customHeight="1" x14ac:dyDescent="0.2">
      <c r="A640" s="384"/>
      <c r="B640" s="384"/>
      <c r="C640" s="389"/>
      <c r="D640" s="389"/>
      <c r="E640" s="389"/>
      <c r="F640" s="389"/>
      <c r="G640" s="430"/>
      <c r="H640" s="430"/>
      <c r="I640" s="389"/>
      <c r="J640" s="389"/>
      <c r="K640" s="389"/>
      <c r="L640" s="389"/>
      <c r="M640" s="389"/>
      <c r="N640" s="389"/>
      <c r="O640" s="389"/>
      <c r="P640" s="389"/>
      <c r="Q640" s="389"/>
      <c r="R640" s="389"/>
      <c r="S640" s="389"/>
      <c r="T640" s="389"/>
      <c r="U640" s="389"/>
      <c r="V640" s="389"/>
      <c r="W640" s="389"/>
      <c r="X640" s="389"/>
      <c r="Y640" s="389"/>
    </row>
    <row r="641" spans="1:25" ht="14.25" customHeight="1" x14ac:dyDescent="0.2">
      <c r="A641" s="384"/>
      <c r="B641" s="384"/>
      <c r="C641" s="389"/>
      <c r="D641" s="389"/>
      <c r="E641" s="389"/>
      <c r="F641" s="389"/>
      <c r="G641" s="430"/>
      <c r="H641" s="430"/>
      <c r="I641" s="389"/>
      <c r="J641" s="389"/>
      <c r="K641" s="389"/>
      <c r="L641" s="389"/>
      <c r="M641" s="389"/>
      <c r="N641" s="389"/>
      <c r="O641" s="389"/>
      <c r="P641" s="389"/>
      <c r="Q641" s="389"/>
      <c r="R641" s="389"/>
      <c r="S641" s="389"/>
      <c r="T641" s="389"/>
      <c r="U641" s="389"/>
      <c r="V641" s="389"/>
      <c r="W641" s="389"/>
      <c r="X641" s="389"/>
      <c r="Y641" s="389"/>
    </row>
    <row r="642" spans="1:25" ht="14.25" customHeight="1" x14ac:dyDescent="0.2">
      <c r="A642" s="384"/>
      <c r="B642" s="384"/>
      <c r="C642" s="389"/>
      <c r="D642" s="389"/>
      <c r="E642" s="389"/>
      <c r="F642" s="389"/>
      <c r="G642" s="430"/>
      <c r="H642" s="430"/>
      <c r="I642" s="389"/>
      <c r="J642" s="389"/>
      <c r="K642" s="389"/>
      <c r="L642" s="389"/>
      <c r="M642" s="389"/>
      <c r="N642" s="389"/>
      <c r="O642" s="389"/>
      <c r="P642" s="389"/>
      <c r="Q642" s="389"/>
      <c r="R642" s="389"/>
      <c r="S642" s="389"/>
      <c r="T642" s="389"/>
      <c r="U642" s="389"/>
      <c r="V642" s="389"/>
      <c r="W642" s="389"/>
      <c r="X642" s="389"/>
      <c r="Y642" s="389"/>
    </row>
    <row r="643" spans="1:25" ht="14.25" customHeight="1" x14ac:dyDescent="0.2">
      <c r="A643" s="384"/>
      <c r="B643" s="384"/>
      <c r="C643" s="389"/>
      <c r="D643" s="389"/>
      <c r="E643" s="389"/>
      <c r="F643" s="389"/>
      <c r="G643" s="430"/>
      <c r="H643" s="430"/>
      <c r="I643" s="389"/>
      <c r="J643" s="389"/>
      <c r="K643" s="389"/>
      <c r="L643" s="389"/>
      <c r="M643" s="389"/>
      <c r="N643" s="389"/>
      <c r="O643" s="389"/>
      <c r="P643" s="389"/>
      <c r="Q643" s="389"/>
      <c r="R643" s="389"/>
      <c r="S643" s="389"/>
      <c r="T643" s="389"/>
      <c r="U643" s="389"/>
      <c r="V643" s="389"/>
      <c r="W643" s="389"/>
      <c r="X643" s="389"/>
      <c r="Y643" s="389"/>
    </row>
    <row r="644" spans="1:25" ht="14.25" customHeight="1" x14ac:dyDescent="0.2">
      <c r="A644" s="384"/>
      <c r="B644" s="384"/>
      <c r="C644" s="389"/>
      <c r="D644" s="389"/>
      <c r="E644" s="389"/>
      <c r="F644" s="389"/>
      <c r="G644" s="430"/>
      <c r="H644" s="430"/>
      <c r="I644" s="389"/>
      <c r="J644" s="389"/>
      <c r="K644" s="389"/>
      <c r="L644" s="389"/>
      <c r="M644" s="389"/>
      <c r="N644" s="389"/>
      <c r="O644" s="389"/>
      <c r="P644" s="389"/>
      <c r="Q644" s="389"/>
      <c r="R644" s="389"/>
      <c r="S644" s="389"/>
      <c r="T644" s="389"/>
      <c r="U644" s="389"/>
      <c r="V644" s="389"/>
      <c r="W644" s="389"/>
      <c r="X644" s="389"/>
      <c r="Y644" s="389"/>
    </row>
    <row r="645" spans="1:25" ht="14.25" customHeight="1" x14ac:dyDescent="0.2">
      <c r="A645" s="384"/>
      <c r="B645" s="384"/>
      <c r="C645" s="389"/>
      <c r="D645" s="389"/>
      <c r="E645" s="389"/>
      <c r="F645" s="389"/>
      <c r="G645" s="430"/>
      <c r="H645" s="430"/>
      <c r="I645" s="389"/>
      <c r="J645" s="389"/>
      <c r="K645" s="389"/>
      <c r="L645" s="389"/>
      <c r="M645" s="389"/>
      <c r="N645" s="389"/>
      <c r="O645" s="389"/>
      <c r="P645" s="389"/>
      <c r="Q645" s="389"/>
      <c r="R645" s="389"/>
      <c r="S645" s="389"/>
      <c r="T645" s="389"/>
      <c r="U645" s="389"/>
      <c r="V645" s="389"/>
      <c r="W645" s="389"/>
      <c r="X645" s="389"/>
      <c r="Y645" s="389"/>
    </row>
    <row r="646" spans="1:25" ht="14.25" customHeight="1" x14ac:dyDescent="0.2">
      <c r="A646" s="384"/>
      <c r="B646" s="384"/>
      <c r="C646" s="389"/>
      <c r="D646" s="389"/>
      <c r="E646" s="389"/>
      <c r="F646" s="389"/>
      <c r="G646" s="430"/>
      <c r="H646" s="430"/>
      <c r="I646" s="389"/>
      <c r="J646" s="389"/>
      <c r="K646" s="389"/>
      <c r="L646" s="389"/>
      <c r="M646" s="389"/>
      <c r="N646" s="389"/>
      <c r="O646" s="389"/>
      <c r="P646" s="389"/>
      <c r="Q646" s="389"/>
      <c r="R646" s="389"/>
      <c r="S646" s="389"/>
      <c r="T646" s="389"/>
      <c r="U646" s="389"/>
      <c r="V646" s="389"/>
      <c r="W646" s="389"/>
      <c r="X646" s="389"/>
      <c r="Y646" s="389"/>
    </row>
    <row r="647" spans="1:25" ht="14.25" customHeight="1" x14ac:dyDescent="0.2">
      <c r="A647" s="384"/>
      <c r="B647" s="384"/>
      <c r="C647" s="389"/>
      <c r="D647" s="389"/>
      <c r="E647" s="389"/>
      <c r="F647" s="389"/>
      <c r="G647" s="430"/>
      <c r="H647" s="430"/>
      <c r="I647" s="389"/>
      <c r="J647" s="389"/>
      <c r="K647" s="389"/>
      <c r="L647" s="389"/>
      <c r="M647" s="389"/>
      <c r="N647" s="389"/>
      <c r="O647" s="389"/>
      <c r="P647" s="389"/>
      <c r="Q647" s="389"/>
      <c r="R647" s="389"/>
      <c r="S647" s="389"/>
      <c r="T647" s="389"/>
      <c r="U647" s="389"/>
      <c r="V647" s="389"/>
      <c r="W647" s="389"/>
      <c r="X647" s="389"/>
      <c r="Y647" s="389"/>
    </row>
    <row r="648" spans="1:25" ht="14.25" customHeight="1" x14ac:dyDescent="0.2">
      <c r="A648" s="384"/>
      <c r="B648" s="384"/>
      <c r="C648" s="389"/>
      <c r="D648" s="389"/>
      <c r="E648" s="389"/>
      <c r="F648" s="389"/>
      <c r="G648" s="430"/>
      <c r="H648" s="430"/>
      <c r="I648" s="389"/>
      <c r="J648" s="389"/>
      <c r="K648" s="389"/>
      <c r="L648" s="389"/>
      <c r="M648" s="389"/>
      <c r="N648" s="389"/>
      <c r="O648" s="389"/>
      <c r="P648" s="389"/>
      <c r="Q648" s="389"/>
      <c r="R648" s="389"/>
      <c r="S648" s="389"/>
      <c r="T648" s="389"/>
      <c r="U648" s="389"/>
      <c r="V648" s="389"/>
      <c r="W648" s="389"/>
      <c r="X648" s="389"/>
      <c r="Y648" s="389"/>
    </row>
    <row r="649" spans="1:25" ht="14.25" customHeight="1" x14ac:dyDescent="0.2">
      <c r="A649" s="384"/>
      <c r="B649" s="384"/>
      <c r="C649" s="389"/>
      <c r="D649" s="389"/>
      <c r="E649" s="389"/>
      <c r="F649" s="389"/>
      <c r="G649" s="430"/>
      <c r="H649" s="430"/>
      <c r="I649" s="389"/>
      <c r="J649" s="389"/>
      <c r="K649" s="389"/>
      <c r="L649" s="389"/>
      <c r="M649" s="389"/>
      <c r="N649" s="389"/>
      <c r="O649" s="389"/>
      <c r="P649" s="389"/>
      <c r="Q649" s="389"/>
      <c r="R649" s="389"/>
      <c r="S649" s="389"/>
      <c r="T649" s="389"/>
      <c r="U649" s="389"/>
      <c r="V649" s="389"/>
      <c r="W649" s="389"/>
      <c r="X649" s="389"/>
      <c r="Y649" s="389"/>
    </row>
    <row r="650" spans="1:25" ht="14.25" customHeight="1" x14ac:dyDescent="0.2">
      <c r="A650" s="384"/>
      <c r="B650" s="384"/>
      <c r="C650" s="389"/>
      <c r="D650" s="389"/>
      <c r="E650" s="389"/>
      <c r="F650" s="389"/>
      <c r="G650" s="430"/>
      <c r="H650" s="430"/>
      <c r="I650" s="389"/>
      <c r="J650" s="389"/>
      <c r="K650" s="389"/>
      <c r="L650" s="389"/>
      <c r="M650" s="389"/>
      <c r="N650" s="389"/>
      <c r="O650" s="389"/>
      <c r="P650" s="389"/>
      <c r="Q650" s="389"/>
      <c r="R650" s="389"/>
      <c r="S650" s="389"/>
      <c r="T650" s="389"/>
      <c r="U650" s="389"/>
      <c r="V650" s="389"/>
      <c r="W650" s="389"/>
      <c r="X650" s="389"/>
      <c r="Y650" s="389"/>
    </row>
    <row r="651" spans="1:25" ht="14.25" customHeight="1" x14ac:dyDescent="0.2">
      <c r="A651" s="384"/>
      <c r="B651" s="384"/>
      <c r="C651" s="389"/>
      <c r="D651" s="389"/>
      <c r="E651" s="389"/>
      <c r="F651" s="389"/>
      <c r="G651" s="430"/>
      <c r="H651" s="430"/>
      <c r="I651" s="389"/>
      <c r="J651" s="389"/>
      <c r="K651" s="389"/>
      <c r="L651" s="389"/>
      <c r="M651" s="389"/>
      <c r="N651" s="389"/>
      <c r="O651" s="389"/>
      <c r="P651" s="389"/>
      <c r="Q651" s="389"/>
      <c r="R651" s="389"/>
      <c r="S651" s="389"/>
      <c r="T651" s="389"/>
      <c r="U651" s="389"/>
      <c r="V651" s="389"/>
      <c r="W651" s="389"/>
      <c r="X651" s="389"/>
      <c r="Y651" s="389"/>
    </row>
    <row r="652" spans="1:25" ht="14.25" customHeight="1" x14ac:dyDescent="0.2">
      <c r="A652" s="384"/>
      <c r="B652" s="384"/>
      <c r="C652" s="389"/>
      <c r="D652" s="389"/>
      <c r="E652" s="389"/>
      <c r="F652" s="389"/>
      <c r="G652" s="430"/>
      <c r="H652" s="430"/>
      <c r="I652" s="389"/>
      <c r="J652" s="389"/>
      <c r="K652" s="389"/>
      <c r="L652" s="389"/>
      <c r="M652" s="389"/>
      <c r="N652" s="389"/>
      <c r="O652" s="389"/>
      <c r="P652" s="389"/>
      <c r="Q652" s="389"/>
      <c r="R652" s="389"/>
      <c r="S652" s="389"/>
      <c r="T652" s="389"/>
      <c r="U652" s="389"/>
      <c r="V652" s="389"/>
      <c r="W652" s="389"/>
      <c r="X652" s="389"/>
      <c r="Y652" s="389"/>
    </row>
    <row r="653" spans="1:25" ht="14.25" customHeight="1" x14ac:dyDescent="0.2">
      <c r="A653" s="384"/>
      <c r="B653" s="384"/>
      <c r="C653" s="389"/>
      <c r="D653" s="389"/>
      <c r="E653" s="389"/>
      <c r="F653" s="389"/>
      <c r="G653" s="430"/>
      <c r="H653" s="430"/>
      <c r="I653" s="389"/>
      <c r="J653" s="389"/>
      <c r="K653" s="389"/>
      <c r="L653" s="389"/>
      <c r="M653" s="389"/>
      <c r="N653" s="389"/>
      <c r="O653" s="389"/>
      <c r="P653" s="389"/>
      <c r="Q653" s="389"/>
      <c r="R653" s="389"/>
      <c r="S653" s="389"/>
      <c r="T653" s="389"/>
      <c r="U653" s="389"/>
      <c r="V653" s="389"/>
      <c r="W653" s="389"/>
      <c r="X653" s="389"/>
      <c r="Y653" s="389"/>
    </row>
    <row r="654" spans="1:25" ht="14.25" customHeight="1" x14ac:dyDescent="0.2">
      <c r="A654" s="384"/>
      <c r="B654" s="384"/>
      <c r="C654" s="389"/>
      <c r="D654" s="389"/>
      <c r="E654" s="389"/>
      <c r="F654" s="389"/>
      <c r="G654" s="430"/>
      <c r="H654" s="430"/>
      <c r="I654" s="389"/>
      <c r="J654" s="389"/>
      <c r="K654" s="389"/>
      <c r="L654" s="389"/>
      <c r="M654" s="389"/>
      <c r="N654" s="389"/>
      <c r="O654" s="389"/>
      <c r="P654" s="389"/>
      <c r="Q654" s="389"/>
      <c r="R654" s="389"/>
      <c r="S654" s="389"/>
      <c r="T654" s="389"/>
      <c r="U654" s="389"/>
      <c r="V654" s="389"/>
      <c r="W654" s="389"/>
      <c r="X654" s="389"/>
      <c r="Y654" s="389"/>
    </row>
    <row r="655" spans="1:25" ht="14.25" customHeight="1" x14ac:dyDescent="0.2">
      <c r="A655" s="384"/>
      <c r="B655" s="384"/>
      <c r="C655" s="389"/>
      <c r="D655" s="389"/>
      <c r="E655" s="389"/>
      <c r="F655" s="389"/>
      <c r="G655" s="430"/>
      <c r="H655" s="430"/>
      <c r="I655" s="389"/>
      <c r="J655" s="389"/>
      <c r="K655" s="389"/>
      <c r="L655" s="389"/>
      <c r="M655" s="389"/>
      <c r="N655" s="389"/>
      <c r="O655" s="389"/>
      <c r="P655" s="389"/>
      <c r="Q655" s="389"/>
      <c r="R655" s="389"/>
      <c r="S655" s="389"/>
      <c r="T655" s="389"/>
      <c r="U655" s="389"/>
      <c r="V655" s="389"/>
      <c r="W655" s="389"/>
      <c r="X655" s="389"/>
      <c r="Y655" s="389"/>
    </row>
    <row r="656" spans="1:25" ht="14.25" customHeight="1" x14ac:dyDescent="0.2">
      <c r="A656" s="384"/>
      <c r="B656" s="384"/>
      <c r="C656" s="389"/>
      <c r="D656" s="389"/>
      <c r="E656" s="389"/>
      <c r="F656" s="389"/>
      <c r="G656" s="430"/>
      <c r="H656" s="430"/>
      <c r="I656" s="389"/>
      <c r="J656" s="389"/>
      <c r="K656" s="389"/>
      <c r="L656" s="389"/>
      <c r="M656" s="389"/>
      <c r="N656" s="389"/>
      <c r="O656" s="389"/>
      <c r="P656" s="389"/>
      <c r="Q656" s="389"/>
      <c r="R656" s="389"/>
      <c r="S656" s="389"/>
      <c r="T656" s="389"/>
      <c r="U656" s="389"/>
      <c r="V656" s="389"/>
      <c r="W656" s="389"/>
      <c r="X656" s="389"/>
      <c r="Y656" s="389"/>
    </row>
    <row r="657" spans="1:25" ht="14.25" customHeight="1" x14ac:dyDescent="0.2">
      <c r="A657" s="384"/>
      <c r="B657" s="384"/>
      <c r="C657" s="389"/>
      <c r="D657" s="389"/>
      <c r="E657" s="389"/>
      <c r="F657" s="389"/>
      <c r="G657" s="430"/>
      <c r="H657" s="430"/>
      <c r="I657" s="389"/>
      <c r="J657" s="389"/>
      <c r="K657" s="389"/>
      <c r="L657" s="389"/>
      <c r="M657" s="389"/>
      <c r="N657" s="389"/>
      <c r="O657" s="389"/>
      <c r="P657" s="389"/>
      <c r="Q657" s="389"/>
      <c r="R657" s="389"/>
      <c r="S657" s="389"/>
      <c r="T657" s="389"/>
      <c r="U657" s="389"/>
      <c r="V657" s="389"/>
      <c r="W657" s="389"/>
      <c r="X657" s="389"/>
      <c r="Y657" s="389"/>
    </row>
    <row r="658" spans="1:25" ht="14.25" customHeight="1" x14ac:dyDescent="0.2">
      <c r="A658" s="384"/>
      <c r="B658" s="384"/>
      <c r="C658" s="389"/>
      <c r="D658" s="389"/>
      <c r="E658" s="389"/>
      <c r="F658" s="389"/>
      <c r="G658" s="430"/>
      <c r="H658" s="430"/>
      <c r="I658" s="389"/>
      <c r="J658" s="389"/>
      <c r="K658" s="389"/>
      <c r="L658" s="389"/>
      <c r="M658" s="389"/>
      <c r="N658" s="389"/>
      <c r="O658" s="389"/>
      <c r="P658" s="389"/>
      <c r="Q658" s="389"/>
      <c r="R658" s="389"/>
      <c r="S658" s="389"/>
      <c r="T658" s="389"/>
      <c r="U658" s="389"/>
      <c r="V658" s="389"/>
      <c r="W658" s="389"/>
      <c r="X658" s="389"/>
      <c r="Y658" s="389"/>
    </row>
    <row r="659" spans="1:25" ht="14.25" customHeight="1" x14ac:dyDescent="0.2">
      <c r="A659" s="384"/>
      <c r="B659" s="384"/>
      <c r="C659" s="389"/>
      <c r="D659" s="389"/>
      <c r="E659" s="389"/>
      <c r="F659" s="389"/>
      <c r="G659" s="430"/>
      <c r="H659" s="430"/>
      <c r="I659" s="389"/>
      <c r="J659" s="389"/>
      <c r="K659" s="389"/>
      <c r="L659" s="389"/>
      <c r="M659" s="389"/>
      <c r="N659" s="389"/>
      <c r="O659" s="389"/>
      <c r="P659" s="389"/>
      <c r="Q659" s="389"/>
      <c r="R659" s="389"/>
      <c r="S659" s="389"/>
      <c r="T659" s="389"/>
      <c r="U659" s="389"/>
      <c r="V659" s="389"/>
      <c r="W659" s="389"/>
      <c r="X659" s="389"/>
      <c r="Y659" s="389"/>
    </row>
    <row r="660" spans="1:25" ht="14.25" customHeight="1" x14ac:dyDescent="0.2">
      <c r="A660" s="384"/>
      <c r="B660" s="384"/>
      <c r="C660" s="389"/>
      <c r="D660" s="389"/>
      <c r="E660" s="389"/>
      <c r="F660" s="389"/>
      <c r="G660" s="430"/>
      <c r="H660" s="430"/>
      <c r="I660" s="389"/>
      <c r="J660" s="389"/>
      <c r="K660" s="389"/>
      <c r="L660" s="389"/>
      <c r="M660" s="389"/>
      <c r="N660" s="389"/>
      <c r="O660" s="389"/>
      <c r="P660" s="389"/>
      <c r="Q660" s="389"/>
      <c r="R660" s="389"/>
      <c r="S660" s="389"/>
      <c r="T660" s="389"/>
      <c r="U660" s="389"/>
      <c r="V660" s="389"/>
      <c r="W660" s="389"/>
      <c r="X660" s="389"/>
      <c r="Y660" s="389"/>
    </row>
    <row r="661" spans="1:25" ht="14.25" customHeight="1" x14ac:dyDescent="0.2">
      <c r="A661" s="384"/>
      <c r="B661" s="384"/>
      <c r="C661" s="389"/>
      <c r="D661" s="389"/>
      <c r="E661" s="389"/>
      <c r="F661" s="389"/>
      <c r="G661" s="430"/>
      <c r="H661" s="430"/>
      <c r="I661" s="389"/>
      <c r="J661" s="389"/>
      <c r="K661" s="389"/>
      <c r="L661" s="389"/>
      <c r="M661" s="389"/>
      <c r="N661" s="389"/>
      <c r="O661" s="389"/>
      <c r="P661" s="389"/>
      <c r="Q661" s="389"/>
      <c r="R661" s="389"/>
      <c r="S661" s="389"/>
      <c r="T661" s="389"/>
      <c r="U661" s="389"/>
      <c r="V661" s="389"/>
      <c r="W661" s="389"/>
      <c r="X661" s="389"/>
      <c r="Y661" s="389"/>
    </row>
    <row r="662" spans="1:25" ht="14.25" customHeight="1" x14ac:dyDescent="0.2">
      <c r="A662" s="384"/>
      <c r="B662" s="384"/>
      <c r="C662" s="389"/>
      <c r="D662" s="389"/>
      <c r="E662" s="389"/>
      <c r="F662" s="389"/>
      <c r="G662" s="430"/>
      <c r="H662" s="430"/>
      <c r="I662" s="389"/>
      <c r="J662" s="389"/>
      <c r="K662" s="389"/>
      <c r="L662" s="389"/>
      <c r="M662" s="389"/>
      <c r="N662" s="389"/>
      <c r="O662" s="389"/>
      <c r="P662" s="389"/>
      <c r="Q662" s="389"/>
      <c r="R662" s="389"/>
      <c r="S662" s="389"/>
      <c r="T662" s="389"/>
      <c r="U662" s="389"/>
      <c r="V662" s="389"/>
      <c r="W662" s="389"/>
      <c r="X662" s="389"/>
      <c r="Y662" s="389"/>
    </row>
    <row r="663" spans="1:25" ht="14.25" customHeight="1" x14ac:dyDescent="0.2">
      <c r="A663" s="384"/>
      <c r="B663" s="384"/>
      <c r="C663" s="389"/>
      <c r="D663" s="389"/>
      <c r="E663" s="389"/>
      <c r="F663" s="389"/>
      <c r="G663" s="430"/>
      <c r="H663" s="430"/>
      <c r="I663" s="389"/>
      <c r="J663" s="389"/>
      <c r="K663" s="389"/>
      <c r="L663" s="389"/>
      <c r="M663" s="389"/>
      <c r="N663" s="389"/>
      <c r="O663" s="389"/>
      <c r="P663" s="389"/>
      <c r="Q663" s="389"/>
      <c r="R663" s="389"/>
      <c r="S663" s="389"/>
      <c r="T663" s="389"/>
      <c r="U663" s="389"/>
      <c r="V663" s="389"/>
      <c r="W663" s="389"/>
      <c r="X663" s="389"/>
      <c r="Y663" s="389"/>
    </row>
    <row r="664" spans="1:25" ht="14.25" customHeight="1" x14ac:dyDescent="0.2">
      <c r="A664" s="384"/>
      <c r="B664" s="384"/>
      <c r="C664" s="389"/>
      <c r="D664" s="389"/>
      <c r="E664" s="389"/>
      <c r="F664" s="389"/>
      <c r="G664" s="430"/>
      <c r="H664" s="430"/>
      <c r="I664" s="389"/>
      <c r="J664" s="389"/>
      <c r="K664" s="389"/>
      <c r="L664" s="389"/>
      <c r="M664" s="389"/>
      <c r="N664" s="389"/>
      <c r="O664" s="389"/>
      <c r="P664" s="389"/>
      <c r="Q664" s="389"/>
      <c r="R664" s="389"/>
      <c r="S664" s="389"/>
      <c r="T664" s="389"/>
      <c r="U664" s="389"/>
      <c r="V664" s="389"/>
      <c r="W664" s="389"/>
      <c r="X664" s="389"/>
      <c r="Y664" s="389"/>
    </row>
    <row r="665" spans="1:25" ht="14.25" customHeight="1" x14ac:dyDescent="0.2">
      <c r="A665" s="384"/>
      <c r="B665" s="384"/>
      <c r="C665" s="389"/>
      <c r="D665" s="389"/>
      <c r="E665" s="389"/>
      <c r="F665" s="389"/>
      <c r="G665" s="430"/>
      <c r="H665" s="430"/>
      <c r="I665" s="389"/>
      <c r="J665" s="389"/>
      <c r="K665" s="389"/>
      <c r="L665" s="389"/>
      <c r="M665" s="389"/>
      <c r="N665" s="389"/>
      <c r="O665" s="389"/>
      <c r="P665" s="389"/>
      <c r="Q665" s="389"/>
      <c r="R665" s="389"/>
      <c r="S665" s="389"/>
      <c r="T665" s="389"/>
      <c r="U665" s="389"/>
      <c r="V665" s="389"/>
      <c r="W665" s="389"/>
      <c r="X665" s="389"/>
      <c r="Y665" s="389"/>
    </row>
    <row r="666" spans="1:25" ht="14.25" customHeight="1" x14ac:dyDescent="0.2">
      <c r="A666" s="384"/>
      <c r="B666" s="384"/>
      <c r="C666" s="389"/>
      <c r="D666" s="389"/>
      <c r="E666" s="389"/>
      <c r="F666" s="389"/>
      <c r="G666" s="430"/>
      <c r="H666" s="430"/>
      <c r="I666" s="389"/>
      <c r="J666" s="389"/>
      <c r="K666" s="389"/>
      <c r="L666" s="389"/>
      <c r="M666" s="389"/>
      <c r="N666" s="389"/>
      <c r="O666" s="389"/>
      <c r="P666" s="389"/>
      <c r="Q666" s="389"/>
      <c r="R666" s="389"/>
      <c r="S666" s="389"/>
      <c r="T666" s="389"/>
      <c r="U666" s="389"/>
      <c r="V666" s="389"/>
      <c r="W666" s="389"/>
      <c r="X666" s="389"/>
      <c r="Y666" s="389"/>
    </row>
    <row r="667" spans="1:25" ht="14.25" customHeight="1" x14ac:dyDescent="0.2">
      <c r="A667" s="384"/>
      <c r="B667" s="384"/>
      <c r="C667" s="389"/>
      <c r="D667" s="389"/>
      <c r="E667" s="389"/>
      <c r="F667" s="389"/>
      <c r="G667" s="430"/>
      <c r="H667" s="430"/>
      <c r="I667" s="389"/>
      <c r="J667" s="389"/>
      <c r="K667" s="389"/>
      <c r="L667" s="389"/>
      <c r="M667" s="389"/>
      <c r="N667" s="389"/>
      <c r="O667" s="389"/>
      <c r="P667" s="389"/>
      <c r="Q667" s="389"/>
      <c r="R667" s="389"/>
      <c r="S667" s="389"/>
      <c r="T667" s="389"/>
      <c r="U667" s="389"/>
      <c r="V667" s="389"/>
      <c r="W667" s="389"/>
      <c r="X667" s="389"/>
      <c r="Y667" s="389"/>
    </row>
    <row r="668" spans="1:25" ht="14.25" customHeight="1" x14ac:dyDescent="0.2">
      <c r="A668" s="384"/>
      <c r="B668" s="384"/>
      <c r="C668" s="389"/>
      <c r="D668" s="389"/>
      <c r="E668" s="389"/>
      <c r="F668" s="389"/>
      <c r="G668" s="430"/>
      <c r="H668" s="430"/>
      <c r="I668" s="389"/>
      <c r="J668" s="389"/>
      <c r="K668" s="389"/>
      <c r="L668" s="389"/>
      <c r="M668" s="389"/>
      <c r="N668" s="389"/>
      <c r="O668" s="389"/>
      <c r="P668" s="389"/>
      <c r="Q668" s="389"/>
      <c r="R668" s="389"/>
      <c r="S668" s="389"/>
      <c r="T668" s="389"/>
      <c r="U668" s="389"/>
      <c r="V668" s="389"/>
      <c r="W668" s="389"/>
      <c r="X668" s="389"/>
      <c r="Y668" s="389"/>
    </row>
    <row r="669" spans="1:25" ht="14.25" customHeight="1" x14ac:dyDescent="0.2">
      <c r="A669" s="384"/>
      <c r="B669" s="384"/>
      <c r="C669" s="389"/>
      <c r="D669" s="389"/>
      <c r="E669" s="389"/>
      <c r="F669" s="389"/>
      <c r="G669" s="430"/>
      <c r="H669" s="430"/>
      <c r="I669" s="389"/>
      <c r="J669" s="389"/>
      <c r="K669" s="389"/>
      <c r="L669" s="389"/>
      <c r="M669" s="389"/>
      <c r="N669" s="389"/>
      <c r="O669" s="389"/>
      <c r="P669" s="389"/>
      <c r="Q669" s="389"/>
      <c r="R669" s="389"/>
      <c r="S669" s="389"/>
      <c r="T669" s="389"/>
      <c r="U669" s="389"/>
      <c r="V669" s="389"/>
      <c r="W669" s="389"/>
      <c r="X669" s="389"/>
      <c r="Y669" s="389"/>
    </row>
    <row r="670" spans="1:25" ht="14.25" customHeight="1" x14ac:dyDescent="0.2">
      <c r="A670" s="384"/>
      <c r="B670" s="384"/>
      <c r="C670" s="389"/>
      <c r="D670" s="389"/>
      <c r="E670" s="389"/>
      <c r="F670" s="389"/>
      <c r="G670" s="430"/>
      <c r="H670" s="430"/>
      <c r="I670" s="389"/>
      <c r="J670" s="389"/>
      <c r="K670" s="389"/>
      <c r="L670" s="389"/>
      <c r="M670" s="389"/>
      <c r="N670" s="389"/>
      <c r="O670" s="389"/>
      <c r="P670" s="389"/>
      <c r="Q670" s="389"/>
      <c r="R670" s="389"/>
      <c r="S670" s="389"/>
      <c r="T670" s="389"/>
      <c r="U670" s="389"/>
      <c r="V670" s="389"/>
      <c r="W670" s="389"/>
      <c r="X670" s="389"/>
      <c r="Y670" s="389"/>
    </row>
    <row r="671" spans="1:25" ht="14.25" customHeight="1" x14ac:dyDescent="0.2">
      <c r="A671" s="384"/>
      <c r="B671" s="384"/>
      <c r="C671" s="389"/>
      <c r="D671" s="389"/>
      <c r="E671" s="389"/>
      <c r="F671" s="389"/>
      <c r="G671" s="430"/>
      <c r="H671" s="430"/>
      <c r="I671" s="389"/>
      <c r="J671" s="389"/>
      <c r="K671" s="389"/>
      <c r="L671" s="389"/>
      <c r="M671" s="389"/>
      <c r="N671" s="389"/>
      <c r="O671" s="389"/>
      <c r="P671" s="389"/>
      <c r="Q671" s="389"/>
      <c r="R671" s="389"/>
      <c r="S671" s="389"/>
      <c r="T671" s="389"/>
      <c r="U671" s="389"/>
      <c r="V671" s="389"/>
      <c r="W671" s="389"/>
      <c r="X671" s="389"/>
      <c r="Y671" s="389"/>
    </row>
    <row r="672" spans="1:25" ht="14.25" customHeight="1" x14ac:dyDescent="0.2">
      <c r="A672" s="384"/>
      <c r="B672" s="384"/>
      <c r="C672" s="389"/>
      <c r="D672" s="389"/>
      <c r="E672" s="389"/>
      <c r="F672" s="389"/>
      <c r="G672" s="430"/>
      <c r="H672" s="430"/>
      <c r="I672" s="389"/>
      <c r="J672" s="389"/>
      <c r="K672" s="389"/>
      <c r="L672" s="389"/>
      <c r="M672" s="389"/>
      <c r="N672" s="389"/>
      <c r="O672" s="389"/>
      <c r="P672" s="389"/>
      <c r="Q672" s="389"/>
      <c r="R672" s="389"/>
      <c r="S672" s="389"/>
      <c r="T672" s="389"/>
      <c r="U672" s="389"/>
      <c r="V672" s="389"/>
      <c r="W672" s="389"/>
      <c r="X672" s="389"/>
      <c r="Y672" s="389"/>
    </row>
    <row r="673" spans="1:25" ht="14.25" customHeight="1" x14ac:dyDescent="0.2">
      <c r="A673" s="384"/>
      <c r="B673" s="384"/>
      <c r="C673" s="389"/>
      <c r="D673" s="389"/>
      <c r="E673" s="389"/>
      <c r="F673" s="389"/>
      <c r="G673" s="430"/>
      <c r="H673" s="430"/>
      <c r="I673" s="389"/>
      <c r="J673" s="389"/>
      <c r="K673" s="389"/>
      <c r="L673" s="389"/>
      <c r="M673" s="389"/>
      <c r="N673" s="389"/>
      <c r="O673" s="389"/>
      <c r="P673" s="389"/>
      <c r="Q673" s="389"/>
      <c r="R673" s="389"/>
      <c r="S673" s="389"/>
      <c r="T673" s="389"/>
      <c r="U673" s="389"/>
      <c r="V673" s="389"/>
      <c r="W673" s="389"/>
      <c r="X673" s="389"/>
      <c r="Y673" s="389"/>
    </row>
    <row r="674" spans="1:25" ht="14.25" customHeight="1" x14ac:dyDescent="0.2">
      <c r="A674" s="384"/>
      <c r="B674" s="384"/>
      <c r="C674" s="389"/>
      <c r="D674" s="389"/>
      <c r="E674" s="389"/>
      <c r="F674" s="389"/>
      <c r="G674" s="430"/>
      <c r="H674" s="430"/>
      <c r="I674" s="389"/>
      <c r="J674" s="389"/>
      <c r="K674" s="389"/>
      <c r="L674" s="389"/>
      <c r="M674" s="389"/>
      <c r="N674" s="389"/>
      <c r="O674" s="389"/>
      <c r="P674" s="389"/>
      <c r="Q674" s="389"/>
      <c r="R674" s="389"/>
      <c r="S674" s="389"/>
      <c r="T674" s="389"/>
      <c r="U674" s="389"/>
      <c r="V674" s="389"/>
      <c r="W674" s="389"/>
      <c r="X674" s="389"/>
      <c r="Y674" s="389"/>
    </row>
    <row r="675" spans="1:25" ht="14.25" customHeight="1" x14ac:dyDescent="0.2">
      <c r="A675" s="384"/>
      <c r="B675" s="384"/>
      <c r="C675" s="389"/>
      <c r="D675" s="389"/>
      <c r="E675" s="389"/>
      <c r="F675" s="389"/>
      <c r="G675" s="430"/>
      <c r="H675" s="430"/>
      <c r="I675" s="389"/>
      <c r="J675" s="389"/>
      <c r="K675" s="389"/>
      <c r="L675" s="389"/>
      <c r="M675" s="389"/>
      <c r="N675" s="389"/>
      <c r="O675" s="389"/>
      <c r="P675" s="389"/>
      <c r="Q675" s="389"/>
      <c r="R675" s="389"/>
      <c r="S675" s="389"/>
      <c r="T675" s="389"/>
      <c r="U675" s="389"/>
      <c r="V675" s="389"/>
      <c r="W675" s="389"/>
      <c r="X675" s="389"/>
      <c r="Y675" s="389"/>
    </row>
    <row r="676" spans="1:25" ht="14.25" customHeight="1" x14ac:dyDescent="0.2">
      <c r="A676" s="384"/>
      <c r="B676" s="384"/>
      <c r="C676" s="389"/>
      <c r="D676" s="389"/>
      <c r="E676" s="389"/>
      <c r="F676" s="389"/>
      <c r="G676" s="430"/>
      <c r="H676" s="430"/>
      <c r="I676" s="389"/>
      <c r="J676" s="389"/>
      <c r="K676" s="389"/>
      <c r="L676" s="389"/>
      <c r="M676" s="389"/>
      <c r="N676" s="389"/>
      <c r="O676" s="389"/>
      <c r="P676" s="389"/>
      <c r="Q676" s="389"/>
      <c r="R676" s="389"/>
      <c r="S676" s="389"/>
      <c r="T676" s="389"/>
      <c r="U676" s="389"/>
      <c r="V676" s="389"/>
      <c r="W676" s="389"/>
      <c r="X676" s="389"/>
      <c r="Y676" s="389"/>
    </row>
    <row r="677" spans="1:25" ht="14.25" customHeight="1" x14ac:dyDescent="0.2">
      <c r="A677" s="384"/>
      <c r="B677" s="384"/>
      <c r="C677" s="389"/>
      <c r="D677" s="389"/>
      <c r="E677" s="389"/>
      <c r="F677" s="389"/>
      <c r="G677" s="430"/>
      <c r="H677" s="430"/>
      <c r="I677" s="389"/>
      <c r="J677" s="389"/>
      <c r="K677" s="389"/>
      <c r="L677" s="389"/>
      <c r="M677" s="389"/>
      <c r="N677" s="389"/>
      <c r="O677" s="389"/>
      <c r="P677" s="389"/>
      <c r="Q677" s="389"/>
      <c r="R677" s="389"/>
      <c r="S677" s="389"/>
      <c r="T677" s="389"/>
      <c r="U677" s="389"/>
      <c r="V677" s="389"/>
      <c r="W677" s="389"/>
      <c r="X677" s="389"/>
      <c r="Y677" s="389"/>
    </row>
    <row r="678" spans="1:25" ht="14.25" customHeight="1" x14ac:dyDescent="0.2">
      <c r="A678" s="384"/>
      <c r="B678" s="384"/>
      <c r="C678" s="389"/>
      <c r="D678" s="389"/>
      <c r="E678" s="389"/>
      <c r="F678" s="389"/>
      <c r="G678" s="430"/>
      <c r="H678" s="430"/>
      <c r="I678" s="389"/>
      <c r="J678" s="389"/>
      <c r="K678" s="389"/>
      <c r="L678" s="389"/>
      <c r="M678" s="389"/>
      <c r="N678" s="389"/>
      <c r="O678" s="389"/>
      <c r="P678" s="389"/>
      <c r="Q678" s="389"/>
      <c r="R678" s="389"/>
      <c r="S678" s="389"/>
      <c r="T678" s="389"/>
      <c r="U678" s="389"/>
      <c r="V678" s="389"/>
      <c r="W678" s="389"/>
      <c r="X678" s="389"/>
      <c r="Y678" s="389"/>
    </row>
    <row r="679" spans="1:25" ht="14.25" customHeight="1" x14ac:dyDescent="0.2">
      <c r="A679" s="384"/>
      <c r="B679" s="384"/>
      <c r="C679" s="389"/>
      <c r="D679" s="389"/>
      <c r="E679" s="389"/>
      <c r="F679" s="389"/>
      <c r="G679" s="430"/>
      <c r="H679" s="430"/>
      <c r="I679" s="389"/>
      <c r="J679" s="389"/>
      <c r="K679" s="389"/>
      <c r="L679" s="389"/>
      <c r="M679" s="389"/>
      <c r="N679" s="389"/>
      <c r="O679" s="389"/>
      <c r="P679" s="389"/>
      <c r="Q679" s="389"/>
      <c r="R679" s="389"/>
      <c r="S679" s="389"/>
      <c r="T679" s="389"/>
      <c r="U679" s="389"/>
      <c r="V679" s="389"/>
      <c r="W679" s="389"/>
      <c r="X679" s="389"/>
      <c r="Y679" s="389"/>
    </row>
    <row r="680" spans="1:25" ht="14.25" customHeight="1" x14ac:dyDescent="0.2">
      <c r="A680" s="384"/>
      <c r="B680" s="384"/>
      <c r="C680" s="389"/>
      <c r="D680" s="389"/>
      <c r="E680" s="389"/>
      <c r="F680" s="389"/>
      <c r="G680" s="430"/>
      <c r="H680" s="430"/>
      <c r="I680" s="389"/>
      <c r="J680" s="389"/>
      <c r="K680" s="389"/>
      <c r="L680" s="389"/>
      <c r="M680" s="389"/>
      <c r="N680" s="389"/>
      <c r="O680" s="389"/>
      <c r="P680" s="389"/>
      <c r="Q680" s="389"/>
      <c r="R680" s="389"/>
      <c r="S680" s="389"/>
      <c r="T680" s="389"/>
      <c r="U680" s="389"/>
      <c r="V680" s="389"/>
      <c r="W680" s="389"/>
      <c r="X680" s="389"/>
      <c r="Y680" s="389"/>
    </row>
    <row r="681" spans="1:25" ht="14.25" customHeight="1" x14ac:dyDescent="0.2">
      <c r="A681" s="384"/>
      <c r="B681" s="384"/>
      <c r="C681" s="389"/>
      <c r="D681" s="389"/>
      <c r="E681" s="389"/>
      <c r="F681" s="389"/>
      <c r="G681" s="430"/>
      <c r="H681" s="430"/>
      <c r="I681" s="389"/>
      <c r="J681" s="389"/>
      <c r="K681" s="389"/>
      <c r="L681" s="389"/>
      <c r="M681" s="389"/>
      <c r="N681" s="389"/>
      <c r="O681" s="389"/>
      <c r="P681" s="389"/>
      <c r="Q681" s="389"/>
      <c r="R681" s="389"/>
      <c r="S681" s="389"/>
      <c r="T681" s="389"/>
      <c r="U681" s="389"/>
      <c r="V681" s="389"/>
      <c r="W681" s="389"/>
      <c r="X681" s="389"/>
      <c r="Y681" s="389"/>
    </row>
    <row r="682" spans="1:25" ht="14.25" customHeight="1" x14ac:dyDescent="0.2">
      <c r="A682" s="384"/>
      <c r="B682" s="384"/>
      <c r="C682" s="389"/>
      <c r="D682" s="389"/>
      <c r="E682" s="389"/>
      <c r="F682" s="389"/>
      <c r="G682" s="430"/>
      <c r="H682" s="430"/>
      <c r="I682" s="389"/>
      <c r="J682" s="389"/>
      <c r="K682" s="389"/>
      <c r="L682" s="389"/>
      <c r="M682" s="389"/>
      <c r="N682" s="389"/>
      <c r="O682" s="389"/>
      <c r="P682" s="389"/>
      <c r="Q682" s="389"/>
      <c r="R682" s="389"/>
      <c r="S682" s="389"/>
      <c r="T682" s="389"/>
      <c r="U682" s="389"/>
      <c r="V682" s="389"/>
      <c r="W682" s="389"/>
      <c r="X682" s="389"/>
      <c r="Y682" s="389"/>
    </row>
    <row r="683" spans="1:25" ht="14.25" customHeight="1" x14ac:dyDescent="0.2">
      <c r="A683" s="384"/>
      <c r="B683" s="384"/>
      <c r="C683" s="389"/>
      <c r="D683" s="389"/>
      <c r="E683" s="389"/>
      <c r="F683" s="389"/>
      <c r="G683" s="430"/>
      <c r="H683" s="430"/>
      <c r="I683" s="389"/>
      <c r="J683" s="389"/>
      <c r="K683" s="389"/>
      <c r="L683" s="389"/>
      <c r="M683" s="389"/>
      <c r="N683" s="389"/>
      <c r="O683" s="389"/>
      <c r="P683" s="389"/>
      <c r="Q683" s="389"/>
      <c r="R683" s="389"/>
      <c r="S683" s="389"/>
      <c r="T683" s="389"/>
      <c r="U683" s="389"/>
      <c r="V683" s="389"/>
      <c r="W683" s="389"/>
      <c r="X683" s="389"/>
      <c r="Y683" s="389"/>
    </row>
    <row r="684" spans="1:25" ht="14.25" customHeight="1" x14ac:dyDescent="0.2">
      <c r="A684" s="384"/>
      <c r="B684" s="384"/>
      <c r="C684" s="389"/>
      <c r="D684" s="389"/>
      <c r="E684" s="389"/>
      <c r="F684" s="389"/>
      <c r="G684" s="430"/>
      <c r="H684" s="430"/>
      <c r="I684" s="389"/>
      <c r="J684" s="389"/>
      <c r="K684" s="389"/>
      <c r="L684" s="389"/>
      <c r="M684" s="389"/>
      <c r="N684" s="389"/>
      <c r="O684" s="389"/>
      <c r="P684" s="389"/>
      <c r="Q684" s="389"/>
      <c r="R684" s="389"/>
      <c r="S684" s="389"/>
      <c r="T684" s="389"/>
      <c r="U684" s="389"/>
      <c r="V684" s="389"/>
      <c r="W684" s="389"/>
      <c r="X684" s="389"/>
      <c r="Y684" s="389"/>
    </row>
    <row r="685" spans="1:25" ht="14.25" customHeight="1" x14ac:dyDescent="0.2">
      <c r="A685" s="384"/>
      <c r="B685" s="384"/>
      <c r="C685" s="389"/>
      <c r="D685" s="389"/>
      <c r="E685" s="389"/>
      <c r="F685" s="389"/>
      <c r="G685" s="430"/>
      <c r="H685" s="430"/>
      <c r="I685" s="389"/>
      <c r="J685" s="389"/>
      <c r="K685" s="389"/>
      <c r="L685" s="389"/>
      <c r="M685" s="389"/>
      <c r="N685" s="389"/>
      <c r="O685" s="389"/>
      <c r="P685" s="389"/>
      <c r="Q685" s="389"/>
      <c r="R685" s="389"/>
      <c r="S685" s="389"/>
      <c r="T685" s="389"/>
      <c r="U685" s="389"/>
      <c r="V685" s="389"/>
      <c r="W685" s="389"/>
      <c r="X685" s="389"/>
      <c r="Y685" s="389"/>
    </row>
    <row r="686" spans="1:25" ht="14.25" customHeight="1" x14ac:dyDescent="0.2">
      <c r="A686" s="384"/>
      <c r="B686" s="384"/>
      <c r="C686" s="389"/>
      <c r="D686" s="389"/>
      <c r="E686" s="389"/>
      <c r="F686" s="389"/>
      <c r="G686" s="430"/>
      <c r="H686" s="430"/>
      <c r="I686" s="389"/>
      <c r="J686" s="389"/>
      <c r="K686" s="389"/>
      <c r="L686" s="389"/>
      <c r="M686" s="389"/>
      <c r="N686" s="389"/>
      <c r="O686" s="389"/>
      <c r="P686" s="389"/>
      <c r="Q686" s="389"/>
      <c r="R686" s="389"/>
      <c r="S686" s="389"/>
      <c r="T686" s="389"/>
      <c r="U686" s="389"/>
      <c r="V686" s="389"/>
      <c r="W686" s="389"/>
      <c r="X686" s="389"/>
      <c r="Y686" s="389"/>
    </row>
    <row r="687" spans="1:25" ht="14.25" customHeight="1" x14ac:dyDescent="0.2">
      <c r="A687" s="384"/>
      <c r="B687" s="384"/>
      <c r="C687" s="389"/>
      <c r="D687" s="389"/>
      <c r="E687" s="389"/>
      <c r="F687" s="389"/>
      <c r="G687" s="430"/>
      <c r="H687" s="430"/>
      <c r="I687" s="389"/>
      <c r="J687" s="389"/>
      <c r="K687" s="389"/>
      <c r="L687" s="389"/>
      <c r="M687" s="389"/>
      <c r="N687" s="389"/>
      <c r="O687" s="389"/>
      <c r="P687" s="389"/>
      <c r="Q687" s="389"/>
      <c r="R687" s="389"/>
      <c r="S687" s="389"/>
      <c r="T687" s="389"/>
      <c r="U687" s="389"/>
      <c r="V687" s="389"/>
      <c r="W687" s="389"/>
      <c r="X687" s="389"/>
      <c r="Y687" s="389"/>
    </row>
    <row r="688" spans="1:25" ht="14.25" customHeight="1" x14ac:dyDescent="0.2">
      <c r="A688" s="384"/>
      <c r="B688" s="384"/>
      <c r="C688" s="389"/>
      <c r="D688" s="389"/>
      <c r="E688" s="389"/>
      <c r="F688" s="389"/>
      <c r="G688" s="430"/>
      <c r="H688" s="430"/>
      <c r="I688" s="389"/>
      <c r="J688" s="389"/>
      <c r="K688" s="389"/>
      <c r="L688" s="389"/>
      <c r="M688" s="389"/>
      <c r="N688" s="389"/>
      <c r="O688" s="389"/>
      <c r="P688" s="389"/>
      <c r="Q688" s="389"/>
      <c r="R688" s="389"/>
      <c r="S688" s="389"/>
      <c r="T688" s="389"/>
      <c r="U688" s="389"/>
      <c r="V688" s="389"/>
      <c r="W688" s="389"/>
      <c r="X688" s="389"/>
      <c r="Y688" s="389"/>
    </row>
    <row r="689" spans="1:25" ht="14.25" customHeight="1" x14ac:dyDescent="0.2">
      <c r="A689" s="384"/>
      <c r="B689" s="384"/>
      <c r="C689" s="389"/>
      <c r="D689" s="389"/>
      <c r="E689" s="389"/>
      <c r="F689" s="389"/>
      <c r="G689" s="430"/>
      <c r="H689" s="430"/>
      <c r="I689" s="389"/>
      <c r="J689" s="389"/>
      <c r="K689" s="389"/>
      <c r="L689" s="389"/>
      <c r="M689" s="389"/>
      <c r="N689" s="389"/>
      <c r="O689" s="389"/>
      <c r="P689" s="389"/>
      <c r="Q689" s="389"/>
      <c r="R689" s="389"/>
      <c r="S689" s="389"/>
      <c r="T689" s="389"/>
      <c r="U689" s="389"/>
      <c r="V689" s="389"/>
      <c r="W689" s="389"/>
      <c r="X689" s="389"/>
      <c r="Y689" s="389"/>
    </row>
    <row r="690" spans="1:25" ht="14.25" customHeight="1" x14ac:dyDescent="0.2">
      <c r="A690" s="384"/>
      <c r="B690" s="384"/>
      <c r="C690" s="389"/>
      <c r="D690" s="389"/>
      <c r="E690" s="389"/>
      <c r="F690" s="389"/>
      <c r="G690" s="430"/>
      <c r="H690" s="430"/>
      <c r="I690" s="389"/>
      <c r="J690" s="389"/>
      <c r="K690" s="389"/>
      <c r="L690" s="389"/>
      <c r="M690" s="389"/>
      <c r="N690" s="389"/>
      <c r="O690" s="389"/>
      <c r="P690" s="389"/>
      <c r="Q690" s="389"/>
      <c r="R690" s="389"/>
      <c r="S690" s="389"/>
      <c r="T690" s="389"/>
      <c r="U690" s="389"/>
      <c r="V690" s="389"/>
      <c r="W690" s="389"/>
      <c r="X690" s="389"/>
      <c r="Y690" s="389"/>
    </row>
    <row r="691" spans="1:25" ht="14.25" customHeight="1" x14ac:dyDescent="0.2">
      <c r="A691" s="384"/>
      <c r="B691" s="384"/>
      <c r="C691" s="389"/>
      <c r="D691" s="389"/>
      <c r="E691" s="389"/>
      <c r="F691" s="389"/>
      <c r="G691" s="430"/>
      <c r="H691" s="430"/>
      <c r="I691" s="389"/>
      <c r="J691" s="389"/>
      <c r="K691" s="389"/>
      <c r="L691" s="389"/>
      <c r="M691" s="389"/>
      <c r="N691" s="389"/>
      <c r="O691" s="389"/>
      <c r="P691" s="389"/>
      <c r="Q691" s="389"/>
      <c r="R691" s="389"/>
      <c r="S691" s="389"/>
      <c r="T691" s="389"/>
      <c r="U691" s="389"/>
      <c r="V691" s="389"/>
      <c r="W691" s="389"/>
      <c r="X691" s="389"/>
      <c r="Y691" s="389"/>
    </row>
    <row r="692" spans="1:25" ht="14.25" customHeight="1" x14ac:dyDescent="0.2">
      <c r="A692" s="384"/>
      <c r="B692" s="384"/>
      <c r="C692" s="389"/>
      <c r="D692" s="389"/>
      <c r="E692" s="389"/>
      <c r="F692" s="389"/>
      <c r="G692" s="430"/>
      <c r="H692" s="430"/>
      <c r="I692" s="389"/>
      <c r="J692" s="389"/>
      <c r="K692" s="389"/>
      <c r="L692" s="389"/>
      <c r="M692" s="389"/>
      <c r="N692" s="389"/>
      <c r="O692" s="389"/>
      <c r="P692" s="389"/>
      <c r="Q692" s="389"/>
      <c r="R692" s="389"/>
      <c r="S692" s="389"/>
      <c r="T692" s="389"/>
      <c r="U692" s="389"/>
      <c r="V692" s="389"/>
      <c r="W692" s="389"/>
      <c r="X692" s="389"/>
      <c r="Y692" s="389"/>
    </row>
    <row r="693" spans="1:25" ht="14.25" customHeight="1" x14ac:dyDescent="0.2">
      <c r="A693" s="384"/>
      <c r="B693" s="384"/>
      <c r="C693" s="389"/>
      <c r="D693" s="389"/>
      <c r="E693" s="389"/>
      <c r="F693" s="389"/>
      <c r="G693" s="430"/>
      <c r="H693" s="430"/>
      <c r="I693" s="389"/>
      <c r="J693" s="389"/>
      <c r="K693" s="389"/>
      <c r="L693" s="389"/>
      <c r="M693" s="389"/>
      <c r="N693" s="389"/>
      <c r="O693" s="389"/>
      <c r="P693" s="389"/>
      <c r="Q693" s="389"/>
      <c r="R693" s="389"/>
      <c r="S693" s="389"/>
      <c r="T693" s="389"/>
      <c r="U693" s="389"/>
      <c r="V693" s="389"/>
      <c r="W693" s="389"/>
      <c r="X693" s="389"/>
      <c r="Y693" s="389"/>
    </row>
    <row r="694" spans="1:25" ht="14.25" customHeight="1" x14ac:dyDescent="0.2">
      <c r="A694" s="384"/>
      <c r="B694" s="384"/>
      <c r="C694" s="389"/>
      <c r="D694" s="389"/>
      <c r="E694" s="389"/>
      <c r="F694" s="389"/>
      <c r="G694" s="430"/>
      <c r="H694" s="430"/>
      <c r="I694" s="389"/>
      <c r="J694" s="389"/>
      <c r="K694" s="389"/>
      <c r="L694" s="389"/>
      <c r="M694" s="389"/>
      <c r="N694" s="389"/>
      <c r="O694" s="389"/>
      <c r="P694" s="389"/>
      <c r="Q694" s="389"/>
      <c r="R694" s="389"/>
      <c r="S694" s="389"/>
      <c r="T694" s="389"/>
      <c r="U694" s="389"/>
      <c r="V694" s="389"/>
      <c r="W694" s="389"/>
      <c r="X694" s="389"/>
      <c r="Y694" s="389"/>
    </row>
    <row r="695" spans="1:25" ht="14.25" customHeight="1" x14ac:dyDescent="0.2">
      <c r="A695" s="384"/>
      <c r="B695" s="384"/>
      <c r="C695" s="389"/>
      <c r="D695" s="389"/>
      <c r="E695" s="389"/>
      <c r="F695" s="389"/>
      <c r="G695" s="430"/>
      <c r="H695" s="430"/>
      <c r="I695" s="389"/>
      <c r="J695" s="389"/>
      <c r="K695" s="389"/>
      <c r="L695" s="389"/>
      <c r="M695" s="389"/>
      <c r="N695" s="389"/>
      <c r="O695" s="389"/>
      <c r="P695" s="389"/>
      <c r="Q695" s="389"/>
      <c r="R695" s="389"/>
      <c r="S695" s="389"/>
      <c r="T695" s="389"/>
      <c r="U695" s="389"/>
      <c r="V695" s="389"/>
      <c r="W695" s="389"/>
      <c r="X695" s="389"/>
      <c r="Y695" s="389"/>
    </row>
    <row r="696" spans="1:25" ht="14.25" customHeight="1" x14ac:dyDescent="0.2">
      <c r="A696" s="384"/>
      <c r="B696" s="384"/>
      <c r="C696" s="389"/>
      <c r="D696" s="389"/>
      <c r="E696" s="389"/>
      <c r="F696" s="389"/>
      <c r="G696" s="430"/>
      <c r="H696" s="430"/>
      <c r="I696" s="389"/>
      <c r="J696" s="389"/>
      <c r="K696" s="389"/>
      <c r="L696" s="389"/>
      <c r="M696" s="389"/>
      <c r="N696" s="389"/>
      <c r="O696" s="389"/>
      <c r="P696" s="389"/>
      <c r="Q696" s="389"/>
      <c r="R696" s="389"/>
      <c r="S696" s="389"/>
      <c r="T696" s="389"/>
      <c r="U696" s="389"/>
      <c r="V696" s="389"/>
      <c r="W696" s="389"/>
      <c r="X696" s="389"/>
      <c r="Y696" s="389"/>
    </row>
    <row r="697" spans="1:25" ht="14.25" customHeight="1" x14ac:dyDescent="0.2">
      <c r="A697" s="384"/>
      <c r="B697" s="384"/>
      <c r="C697" s="389"/>
      <c r="D697" s="389"/>
      <c r="E697" s="389"/>
      <c r="F697" s="389"/>
      <c r="G697" s="430"/>
      <c r="H697" s="430"/>
      <c r="I697" s="389"/>
      <c r="J697" s="389"/>
      <c r="K697" s="389"/>
      <c r="L697" s="389"/>
      <c r="M697" s="389"/>
      <c r="N697" s="389"/>
      <c r="O697" s="389"/>
      <c r="P697" s="389"/>
      <c r="Q697" s="389"/>
      <c r="R697" s="389"/>
      <c r="S697" s="389"/>
      <c r="T697" s="389"/>
      <c r="U697" s="389"/>
      <c r="V697" s="389"/>
      <c r="W697" s="389"/>
      <c r="X697" s="389"/>
      <c r="Y697" s="389"/>
    </row>
    <row r="698" spans="1:25" ht="14.25" customHeight="1" x14ac:dyDescent="0.2">
      <c r="A698" s="384"/>
      <c r="B698" s="384"/>
      <c r="C698" s="389"/>
      <c r="D698" s="389"/>
      <c r="E698" s="389"/>
      <c r="F698" s="389"/>
      <c r="G698" s="430"/>
      <c r="H698" s="430"/>
      <c r="I698" s="389"/>
      <c r="J698" s="389"/>
      <c r="K698" s="389"/>
      <c r="L698" s="389"/>
      <c r="M698" s="389"/>
      <c r="N698" s="389"/>
      <c r="O698" s="389"/>
      <c r="P698" s="389"/>
      <c r="Q698" s="389"/>
      <c r="R698" s="389"/>
      <c r="S698" s="389"/>
      <c r="T698" s="389"/>
      <c r="U698" s="389"/>
      <c r="V698" s="389"/>
      <c r="W698" s="389"/>
      <c r="X698" s="389"/>
      <c r="Y698" s="389"/>
    </row>
    <row r="699" spans="1:25" ht="14.25" customHeight="1" x14ac:dyDescent="0.2">
      <c r="A699" s="384"/>
      <c r="B699" s="384"/>
      <c r="C699" s="389"/>
      <c r="D699" s="389"/>
      <c r="E699" s="389"/>
      <c r="F699" s="389"/>
      <c r="G699" s="430"/>
      <c r="H699" s="430"/>
      <c r="I699" s="389"/>
      <c r="J699" s="389"/>
      <c r="K699" s="389"/>
      <c r="L699" s="389"/>
      <c r="M699" s="389"/>
      <c r="N699" s="389"/>
      <c r="O699" s="389"/>
      <c r="P699" s="389"/>
      <c r="Q699" s="389"/>
      <c r="R699" s="389"/>
      <c r="S699" s="389"/>
      <c r="T699" s="389"/>
      <c r="U699" s="389"/>
      <c r="V699" s="389"/>
      <c r="W699" s="389"/>
      <c r="X699" s="389"/>
      <c r="Y699" s="389"/>
    </row>
    <row r="700" spans="1:25" ht="14.25" customHeight="1" x14ac:dyDescent="0.2">
      <c r="A700" s="384"/>
      <c r="B700" s="384"/>
      <c r="C700" s="389"/>
      <c r="D700" s="389"/>
      <c r="E700" s="389"/>
      <c r="F700" s="389"/>
      <c r="G700" s="430"/>
      <c r="H700" s="430"/>
      <c r="I700" s="389"/>
      <c r="J700" s="389"/>
      <c r="K700" s="389"/>
      <c r="L700" s="389"/>
      <c r="M700" s="389"/>
      <c r="N700" s="389"/>
      <c r="O700" s="389"/>
      <c r="P700" s="389"/>
      <c r="Q700" s="389"/>
      <c r="R700" s="389"/>
      <c r="S700" s="389"/>
      <c r="T700" s="389"/>
      <c r="U700" s="389"/>
      <c r="V700" s="389"/>
      <c r="W700" s="389"/>
      <c r="X700" s="389"/>
      <c r="Y700" s="389"/>
    </row>
    <row r="701" spans="1:25" ht="14.25" customHeight="1" x14ac:dyDescent="0.2">
      <c r="A701" s="384"/>
      <c r="B701" s="384"/>
      <c r="C701" s="389"/>
      <c r="D701" s="389"/>
      <c r="E701" s="389"/>
      <c r="F701" s="389"/>
      <c r="G701" s="430"/>
      <c r="H701" s="430"/>
      <c r="I701" s="389"/>
      <c r="J701" s="389"/>
      <c r="K701" s="389"/>
      <c r="L701" s="389"/>
      <c r="M701" s="389"/>
      <c r="N701" s="389"/>
      <c r="O701" s="389"/>
      <c r="P701" s="389"/>
      <c r="Q701" s="389"/>
      <c r="R701" s="389"/>
      <c r="S701" s="389"/>
      <c r="T701" s="389"/>
      <c r="U701" s="389"/>
      <c r="V701" s="389"/>
      <c r="W701" s="389"/>
      <c r="X701" s="389"/>
      <c r="Y701" s="389"/>
    </row>
    <row r="702" spans="1:25" ht="14.25" customHeight="1" x14ac:dyDescent="0.2">
      <c r="A702" s="384"/>
      <c r="B702" s="384"/>
      <c r="C702" s="389"/>
      <c r="D702" s="389"/>
      <c r="E702" s="389"/>
      <c r="F702" s="389"/>
      <c r="G702" s="430"/>
      <c r="H702" s="430"/>
      <c r="I702" s="389"/>
      <c r="J702" s="389"/>
      <c r="K702" s="389"/>
      <c r="L702" s="389"/>
      <c r="M702" s="389"/>
      <c r="N702" s="389"/>
      <c r="O702" s="389"/>
      <c r="P702" s="389"/>
      <c r="Q702" s="389"/>
      <c r="R702" s="389"/>
      <c r="S702" s="389"/>
      <c r="T702" s="389"/>
      <c r="U702" s="389"/>
      <c r="V702" s="389"/>
      <c r="W702" s="389"/>
      <c r="X702" s="389"/>
      <c r="Y702" s="389"/>
    </row>
    <row r="703" spans="1:25" ht="14.25" customHeight="1" x14ac:dyDescent="0.2">
      <c r="A703" s="384"/>
      <c r="B703" s="384"/>
      <c r="C703" s="389"/>
      <c r="D703" s="389"/>
      <c r="E703" s="389"/>
      <c r="F703" s="389"/>
      <c r="G703" s="430"/>
      <c r="H703" s="430"/>
      <c r="I703" s="389"/>
      <c r="J703" s="389"/>
      <c r="K703" s="389"/>
      <c r="L703" s="389"/>
      <c r="M703" s="389"/>
      <c r="N703" s="389"/>
      <c r="O703" s="389"/>
      <c r="P703" s="389"/>
      <c r="Q703" s="389"/>
      <c r="R703" s="389"/>
      <c r="S703" s="389"/>
      <c r="T703" s="389"/>
      <c r="U703" s="389"/>
      <c r="V703" s="389"/>
      <c r="W703" s="389"/>
      <c r="X703" s="389"/>
      <c r="Y703" s="389"/>
    </row>
    <row r="704" spans="1:25" ht="14.25" customHeight="1" x14ac:dyDescent="0.2">
      <c r="A704" s="384"/>
      <c r="B704" s="384"/>
      <c r="C704" s="389"/>
      <c r="D704" s="389"/>
      <c r="E704" s="389"/>
      <c r="F704" s="389"/>
      <c r="G704" s="430"/>
      <c r="H704" s="430"/>
      <c r="I704" s="389"/>
      <c r="J704" s="389"/>
      <c r="K704" s="389"/>
      <c r="L704" s="389"/>
      <c r="M704" s="389"/>
      <c r="N704" s="389"/>
      <c r="O704" s="389"/>
      <c r="P704" s="389"/>
      <c r="Q704" s="389"/>
      <c r="R704" s="389"/>
      <c r="S704" s="389"/>
      <c r="T704" s="389"/>
      <c r="U704" s="389"/>
      <c r="V704" s="389"/>
      <c r="W704" s="389"/>
      <c r="X704" s="389"/>
      <c r="Y704" s="389"/>
    </row>
    <row r="705" spans="1:25" ht="14.25" customHeight="1" x14ac:dyDescent="0.2">
      <c r="A705" s="384"/>
      <c r="B705" s="384"/>
      <c r="C705" s="389"/>
      <c r="D705" s="389"/>
      <c r="E705" s="389"/>
      <c r="F705" s="389"/>
      <c r="G705" s="430"/>
      <c r="H705" s="430"/>
      <c r="I705" s="389"/>
      <c r="J705" s="389"/>
      <c r="K705" s="389"/>
      <c r="L705" s="389"/>
      <c r="M705" s="389"/>
      <c r="N705" s="389"/>
      <c r="O705" s="389"/>
      <c r="P705" s="389"/>
      <c r="Q705" s="389"/>
      <c r="R705" s="389"/>
      <c r="S705" s="389"/>
      <c r="T705" s="389"/>
      <c r="U705" s="389"/>
      <c r="V705" s="389"/>
      <c r="W705" s="389"/>
      <c r="X705" s="389"/>
      <c r="Y705" s="389"/>
    </row>
    <row r="706" spans="1:25" ht="14.25" customHeight="1" x14ac:dyDescent="0.2">
      <c r="A706" s="384"/>
      <c r="B706" s="384"/>
      <c r="C706" s="389"/>
      <c r="D706" s="389"/>
      <c r="E706" s="389"/>
      <c r="F706" s="389"/>
      <c r="G706" s="430"/>
      <c r="H706" s="430"/>
      <c r="I706" s="389"/>
      <c r="J706" s="389"/>
      <c r="K706" s="389"/>
      <c r="L706" s="389"/>
      <c r="M706" s="389"/>
      <c r="N706" s="389"/>
      <c r="O706" s="389"/>
      <c r="P706" s="389"/>
      <c r="Q706" s="389"/>
      <c r="R706" s="389"/>
      <c r="S706" s="389"/>
      <c r="T706" s="389"/>
      <c r="U706" s="389"/>
      <c r="V706" s="389"/>
      <c r="W706" s="389"/>
      <c r="X706" s="389"/>
      <c r="Y706" s="389"/>
    </row>
    <row r="707" spans="1:25" ht="14.25" customHeight="1" x14ac:dyDescent="0.2">
      <c r="A707" s="384"/>
      <c r="B707" s="384"/>
      <c r="C707" s="389"/>
      <c r="D707" s="389"/>
      <c r="E707" s="389"/>
      <c r="F707" s="389"/>
      <c r="G707" s="430"/>
      <c r="H707" s="430"/>
      <c r="I707" s="389"/>
      <c r="J707" s="389"/>
      <c r="K707" s="389"/>
      <c r="L707" s="389"/>
      <c r="M707" s="389"/>
      <c r="N707" s="389"/>
      <c r="O707" s="389"/>
      <c r="P707" s="389"/>
      <c r="Q707" s="389"/>
      <c r="R707" s="389"/>
      <c r="S707" s="389"/>
      <c r="T707" s="389"/>
      <c r="U707" s="389"/>
      <c r="V707" s="389"/>
      <c r="W707" s="389"/>
      <c r="X707" s="389"/>
      <c r="Y707" s="389"/>
    </row>
    <row r="708" spans="1:25" ht="14.25" customHeight="1" x14ac:dyDescent="0.2">
      <c r="A708" s="384"/>
      <c r="B708" s="384"/>
      <c r="C708" s="389"/>
      <c r="D708" s="389"/>
      <c r="E708" s="389"/>
      <c r="F708" s="389"/>
      <c r="G708" s="430"/>
      <c r="H708" s="430"/>
      <c r="I708" s="389"/>
      <c r="J708" s="389"/>
      <c r="K708" s="389"/>
      <c r="L708" s="389"/>
      <c r="M708" s="389"/>
      <c r="N708" s="389"/>
      <c r="O708" s="389"/>
      <c r="P708" s="389"/>
      <c r="Q708" s="389"/>
      <c r="R708" s="389"/>
      <c r="S708" s="389"/>
      <c r="T708" s="389"/>
      <c r="U708" s="389"/>
      <c r="V708" s="389"/>
      <c r="W708" s="389"/>
      <c r="X708" s="389"/>
      <c r="Y708" s="389"/>
    </row>
    <row r="709" spans="1:25" ht="14.25" customHeight="1" x14ac:dyDescent="0.2">
      <c r="A709" s="384"/>
      <c r="B709" s="384"/>
      <c r="C709" s="389"/>
      <c r="D709" s="389"/>
      <c r="E709" s="389"/>
      <c r="F709" s="389"/>
      <c r="G709" s="430"/>
      <c r="H709" s="430"/>
      <c r="I709" s="389"/>
      <c r="J709" s="389"/>
      <c r="K709" s="389"/>
      <c r="L709" s="389"/>
      <c r="M709" s="389"/>
      <c r="N709" s="389"/>
      <c r="O709" s="389"/>
      <c r="P709" s="389"/>
      <c r="Q709" s="389"/>
      <c r="R709" s="389"/>
      <c r="S709" s="389"/>
      <c r="T709" s="389"/>
      <c r="U709" s="389"/>
      <c r="V709" s="389"/>
      <c r="W709" s="389"/>
      <c r="X709" s="389"/>
      <c r="Y709" s="389"/>
    </row>
    <row r="710" spans="1:25" ht="14.25" customHeight="1" x14ac:dyDescent="0.2">
      <c r="A710" s="384"/>
      <c r="B710" s="384"/>
      <c r="C710" s="389"/>
      <c r="D710" s="389"/>
      <c r="E710" s="389"/>
      <c r="F710" s="389"/>
      <c r="G710" s="430"/>
      <c r="H710" s="430"/>
      <c r="I710" s="389"/>
      <c r="J710" s="389"/>
      <c r="K710" s="389"/>
      <c r="L710" s="389"/>
      <c r="M710" s="389"/>
      <c r="N710" s="389"/>
      <c r="O710" s="389"/>
      <c r="P710" s="389"/>
      <c r="Q710" s="389"/>
      <c r="R710" s="389"/>
      <c r="S710" s="389"/>
      <c r="T710" s="389"/>
      <c r="U710" s="389"/>
      <c r="V710" s="389"/>
      <c r="W710" s="389"/>
      <c r="X710" s="389"/>
      <c r="Y710" s="389"/>
    </row>
    <row r="711" spans="1:25" ht="14.25" customHeight="1" x14ac:dyDescent="0.2">
      <c r="A711" s="384"/>
      <c r="B711" s="384"/>
      <c r="C711" s="389"/>
      <c r="D711" s="389"/>
      <c r="E711" s="389"/>
      <c r="F711" s="389"/>
      <c r="G711" s="430"/>
      <c r="H711" s="430"/>
      <c r="I711" s="389"/>
      <c r="J711" s="389"/>
      <c r="K711" s="389"/>
      <c r="L711" s="389"/>
      <c r="M711" s="389"/>
      <c r="N711" s="389"/>
      <c r="O711" s="389"/>
      <c r="P711" s="389"/>
      <c r="Q711" s="389"/>
      <c r="R711" s="389"/>
      <c r="S711" s="389"/>
      <c r="T711" s="389"/>
      <c r="U711" s="389"/>
      <c r="V711" s="389"/>
      <c r="W711" s="389"/>
      <c r="X711" s="389"/>
      <c r="Y711" s="389"/>
    </row>
    <row r="712" spans="1:25" ht="14.25" customHeight="1" x14ac:dyDescent="0.2">
      <c r="A712" s="384"/>
      <c r="B712" s="384"/>
      <c r="C712" s="389"/>
      <c r="D712" s="389"/>
      <c r="E712" s="389"/>
      <c r="F712" s="389"/>
      <c r="G712" s="430"/>
      <c r="H712" s="430"/>
      <c r="I712" s="389"/>
      <c r="J712" s="389"/>
      <c r="K712" s="389"/>
      <c r="L712" s="389"/>
      <c r="M712" s="389"/>
      <c r="N712" s="389"/>
      <c r="O712" s="389"/>
      <c r="P712" s="389"/>
      <c r="Q712" s="389"/>
      <c r="R712" s="389"/>
      <c r="S712" s="389"/>
      <c r="T712" s="389"/>
      <c r="U712" s="389"/>
      <c r="V712" s="389"/>
      <c r="W712" s="389"/>
      <c r="X712" s="389"/>
      <c r="Y712" s="389"/>
    </row>
    <row r="713" spans="1:25" ht="14.25" customHeight="1" x14ac:dyDescent="0.2">
      <c r="A713" s="384"/>
      <c r="B713" s="384"/>
      <c r="C713" s="389"/>
      <c r="D713" s="389"/>
      <c r="E713" s="389"/>
      <c r="F713" s="389"/>
      <c r="G713" s="430"/>
      <c r="H713" s="430"/>
      <c r="I713" s="389"/>
      <c r="J713" s="389"/>
      <c r="K713" s="389"/>
      <c r="L713" s="389"/>
      <c r="M713" s="389"/>
      <c r="N713" s="389"/>
      <c r="O713" s="389"/>
      <c r="P713" s="389"/>
      <c r="Q713" s="389"/>
      <c r="R713" s="389"/>
      <c r="S713" s="389"/>
      <c r="T713" s="389"/>
      <c r="U713" s="389"/>
      <c r="V713" s="389"/>
      <c r="W713" s="389"/>
      <c r="X713" s="389"/>
      <c r="Y713" s="389"/>
    </row>
    <row r="714" spans="1:25" ht="14.25" customHeight="1" x14ac:dyDescent="0.2">
      <c r="A714" s="384"/>
      <c r="B714" s="384"/>
      <c r="C714" s="389"/>
      <c r="D714" s="389"/>
      <c r="E714" s="389"/>
      <c r="F714" s="389"/>
      <c r="G714" s="430"/>
      <c r="H714" s="430"/>
      <c r="I714" s="389"/>
      <c r="J714" s="389"/>
      <c r="K714" s="389"/>
      <c r="L714" s="389"/>
      <c r="M714" s="389"/>
      <c r="N714" s="389"/>
      <c r="O714" s="389"/>
      <c r="P714" s="389"/>
      <c r="Q714" s="389"/>
      <c r="R714" s="389"/>
      <c r="S714" s="389"/>
      <c r="T714" s="389"/>
      <c r="U714" s="389"/>
      <c r="V714" s="389"/>
      <c r="W714" s="389"/>
      <c r="X714" s="389"/>
      <c r="Y714" s="389"/>
    </row>
    <row r="715" spans="1:25" ht="14.25" customHeight="1" x14ac:dyDescent="0.2">
      <c r="A715" s="384"/>
      <c r="B715" s="384"/>
      <c r="C715" s="389"/>
      <c r="D715" s="389"/>
      <c r="E715" s="389"/>
      <c r="F715" s="389"/>
      <c r="G715" s="430"/>
      <c r="H715" s="430"/>
      <c r="I715" s="389"/>
      <c r="J715" s="389"/>
      <c r="K715" s="389"/>
      <c r="L715" s="389"/>
      <c r="M715" s="389"/>
      <c r="N715" s="389"/>
      <c r="O715" s="389"/>
      <c r="P715" s="389"/>
      <c r="Q715" s="389"/>
      <c r="R715" s="389"/>
      <c r="S715" s="389"/>
      <c r="T715" s="389"/>
      <c r="U715" s="389"/>
      <c r="V715" s="389"/>
      <c r="W715" s="389"/>
      <c r="X715" s="389"/>
      <c r="Y715" s="389"/>
    </row>
    <row r="716" spans="1:25" ht="14.25" customHeight="1" x14ac:dyDescent="0.2">
      <c r="A716" s="384"/>
      <c r="B716" s="384"/>
      <c r="C716" s="389"/>
      <c r="D716" s="389"/>
      <c r="E716" s="389"/>
      <c r="F716" s="389"/>
      <c r="G716" s="430"/>
      <c r="H716" s="430"/>
      <c r="I716" s="389"/>
      <c r="J716" s="389"/>
      <c r="K716" s="389"/>
      <c r="L716" s="389"/>
      <c r="M716" s="389"/>
      <c r="N716" s="389"/>
      <c r="O716" s="389"/>
      <c r="P716" s="389"/>
      <c r="Q716" s="389"/>
      <c r="R716" s="389"/>
      <c r="S716" s="389"/>
      <c r="T716" s="389"/>
      <c r="U716" s="389"/>
      <c r="V716" s="389"/>
      <c r="W716" s="389"/>
      <c r="X716" s="389"/>
      <c r="Y716" s="389"/>
    </row>
    <row r="717" spans="1:25" ht="14.25" customHeight="1" x14ac:dyDescent="0.2">
      <c r="A717" s="384"/>
      <c r="B717" s="384"/>
      <c r="C717" s="389"/>
      <c r="D717" s="389"/>
      <c r="E717" s="389"/>
      <c r="F717" s="389"/>
      <c r="G717" s="430"/>
      <c r="H717" s="430"/>
      <c r="I717" s="389"/>
      <c r="J717" s="389"/>
      <c r="K717" s="389"/>
      <c r="L717" s="389"/>
      <c r="M717" s="389"/>
      <c r="N717" s="389"/>
      <c r="O717" s="389"/>
      <c r="P717" s="389"/>
      <c r="Q717" s="389"/>
      <c r="R717" s="389"/>
      <c r="S717" s="389"/>
      <c r="T717" s="389"/>
      <c r="U717" s="389"/>
      <c r="V717" s="389"/>
      <c r="W717" s="389"/>
      <c r="X717" s="389"/>
      <c r="Y717" s="389"/>
    </row>
    <row r="718" spans="1:25" ht="14.25" customHeight="1" x14ac:dyDescent="0.2">
      <c r="A718" s="384"/>
      <c r="B718" s="384"/>
      <c r="C718" s="389"/>
      <c r="D718" s="389"/>
      <c r="E718" s="389"/>
      <c r="F718" s="389"/>
      <c r="G718" s="430"/>
      <c r="H718" s="430"/>
      <c r="I718" s="389"/>
      <c r="J718" s="389"/>
      <c r="K718" s="389"/>
      <c r="L718" s="389"/>
      <c r="M718" s="389"/>
      <c r="N718" s="389"/>
      <c r="O718" s="389"/>
      <c r="P718" s="389"/>
      <c r="Q718" s="389"/>
      <c r="R718" s="389"/>
      <c r="S718" s="389"/>
      <c r="T718" s="389"/>
      <c r="U718" s="389"/>
      <c r="V718" s="389"/>
      <c r="W718" s="389"/>
      <c r="X718" s="389"/>
      <c r="Y718" s="389"/>
    </row>
    <row r="719" spans="1:25" ht="14.25" customHeight="1" x14ac:dyDescent="0.2">
      <c r="A719" s="384"/>
      <c r="B719" s="384"/>
      <c r="C719" s="389"/>
      <c r="D719" s="389"/>
      <c r="E719" s="389"/>
      <c r="F719" s="389"/>
      <c r="G719" s="430"/>
      <c r="H719" s="430"/>
      <c r="I719" s="389"/>
      <c r="J719" s="389"/>
      <c r="K719" s="389"/>
      <c r="L719" s="389"/>
      <c r="M719" s="389"/>
      <c r="N719" s="389"/>
      <c r="O719" s="389"/>
      <c r="P719" s="389"/>
      <c r="Q719" s="389"/>
      <c r="R719" s="389"/>
      <c r="S719" s="389"/>
      <c r="T719" s="389"/>
      <c r="U719" s="389"/>
      <c r="V719" s="389"/>
      <c r="W719" s="389"/>
      <c r="X719" s="389"/>
      <c r="Y719" s="389"/>
    </row>
    <row r="720" spans="1:25" ht="14.25" customHeight="1" x14ac:dyDescent="0.2">
      <c r="A720" s="384"/>
      <c r="B720" s="384"/>
      <c r="C720" s="389"/>
      <c r="D720" s="389"/>
      <c r="E720" s="389"/>
      <c r="F720" s="389"/>
      <c r="G720" s="430"/>
      <c r="H720" s="430"/>
      <c r="I720" s="389"/>
      <c r="J720" s="389"/>
      <c r="K720" s="389"/>
      <c r="L720" s="389"/>
      <c r="M720" s="389"/>
      <c r="N720" s="389"/>
      <c r="O720" s="389"/>
      <c r="P720" s="389"/>
      <c r="Q720" s="389"/>
      <c r="R720" s="389"/>
      <c r="S720" s="389"/>
      <c r="T720" s="389"/>
      <c r="U720" s="389"/>
      <c r="V720" s="389"/>
      <c r="W720" s="389"/>
      <c r="X720" s="389"/>
      <c r="Y720" s="389"/>
    </row>
    <row r="721" spans="1:25" ht="14.25" customHeight="1" x14ac:dyDescent="0.2">
      <c r="A721" s="384"/>
      <c r="B721" s="384"/>
      <c r="C721" s="389"/>
      <c r="D721" s="389"/>
      <c r="E721" s="389"/>
      <c r="F721" s="389"/>
      <c r="G721" s="430"/>
      <c r="H721" s="430"/>
      <c r="I721" s="389"/>
      <c r="J721" s="389"/>
      <c r="K721" s="389"/>
      <c r="L721" s="389"/>
      <c r="M721" s="389"/>
      <c r="N721" s="389"/>
      <c r="O721" s="389"/>
      <c r="P721" s="389"/>
      <c r="Q721" s="389"/>
      <c r="R721" s="389"/>
      <c r="S721" s="389"/>
      <c r="T721" s="389"/>
      <c r="U721" s="389"/>
      <c r="V721" s="389"/>
      <c r="W721" s="389"/>
      <c r="X721" s="389"/>
      <c r="Y721" s="389"/>
    </row>
    <row r="722" spans="1:25" ht="14.25" customHeight="1" x14ac:dyDescent="0.2">
      <c r="A722" s="384"/>
      <c r="B722" s="384"/>
      <c r="C722" s="389"/>
      <c r="D722" s="389"/>
      <c r="E722" s="389"/>
      <c r="F722" s="389"/>
      <c r="G722" s="430"/>
      <c r="H722" s="430"/>
      <c r="I722" s="389"/>
      <c r="J722" s="389"/>
      <c r="K722" s="389"/>
      <c r="L722" s="389"/>
      <c r="M722" s="389"/>
      <c r="N722" s="389"/>
      <c r="O722" s="389"/>
      <c r="P722" s="389"/>
      <c r="Q722" s="389"/>
      <c r="R722" s="389"/>
      <c r="S722" s="389"/>
      <c r="T722" s="389"/>
      <c r="U722" s="389"/>
      <c r="V722" s="389"/>
      <c r="W722" s="389"/>
      <c r="X722" s="389"/>
      <c r="Y722" s="389"/>
    </row>
    <row r="723" spans="1:25" ht="14.25" customHeight="1" x14ac:dyDescent="0.2">
      <c r="A723" s="384"/>
      <c r="B723" s="384"/>
      <c r="C723" s="389"/>
      <c r="D723" s="389"/>
      <c r="E723" s="389"/>
      <c r="F723" s="389"/>
      <c r="G723" s="430"/>
      <c r="H723" s="430"/>
      <c r="I723" s="389"/>
      <c r="J723" s="389"/>
      <c r="K723" s="389"/>
      <c r="L723" s="389"/>
      <c r="M723" s="389"/>
      <c r="N723" s="389"/>
      <c r="O723" s="389"/>
      <c r="P723" s="389"/>
      <c r="Q723" s="389"/>
      <c r="R723" s="389"/>
      <c r="S723" s="389"/>
      <c r="T723" s="389"/>
      <c r="U723" s="389"/>
      <c r="V723" s="389"/>
      <c r="W723" s="389"/>
      <c r="X723" s="389"/>
      <c r="Y723" s="389"/>
    </row>
    <row r="724" spans="1:25" ht="14.25" customHeight="1" x14ac:dyDescent="0.2">
      <c r="A724" s="384"/>
      <c r="B724" s="384"/>
      <c r="C724" s="389"/>
      <c r="D724" s="389"/>
      <c r="E724" s="389"/>
      <c r="F724" s="389"/>
      <c r="G724" s="430"/>
      <c r="H724" s="430"/>
      <c r="I724" s="389"/>
      <c r="J724" s="389"/>
      <c r="K724" s="389"/>
      <c r="L724" s="389"/>
      <c r="M724" s="389"/>
      <c r="N724" s="389"/>
      <c r="O724" s="389"/>
      <c r="P724" s="389"/>
      <c r="Q724" s="389"/>
      <c r="R724" s="389"/>
      <c r="S724" s="389"/>
      <c r="T724" s="389"/>
      <c r="U724" s="389"/>
      <c r="V724" s="389"/>
      <c r="W724" s="389"/>
      <c r="X724" s="389"/>
      <c r="Y724" s="389"/>
    </row>
    <row r="725" spans="1:25" ht="14.25" customHeight="1" x14ac:dyDescent="0.2">
      <c r="A725" s="384"/>
      <c r="B725" s="384"/>
      <c r="C725" s="389"/>
      <c r="D725" s="389"/>
      <c r="E725" s="389"/>
      <c r="F725" s="389"/>
      <c r="G725" s="430"/>
      <c r="H725" s="430"/>
      <c r="I725" s="389"/>
      <c r="J725" s="389"/>
      <c r="K725" s="389"/>
      <c r="L725" s="389"/>
      <c r="M725" s="389"/>
      <c r="N725" s="389"/>
      <c r="O725" s="389"/>
      <c r="P725" s="389"/>
      <c r="Q725" s="389"/>
      <c r="R725" s="389"/>
      <c r="S725" s="389"/>
      <c r="T725" s="389"/>
      <c r="U725" s="389"/>
      <c r="V725" s="389"/>
      <c r="W725" s="389"/>
      <c r="X725" s="389"/>
      <c r="Y725" s="389"/>
    </row>
    <row r="726" spans="1:25" ht="14.25" customHeight="1" x14ac:dyDescent="0.2">
      <c r="A726" s="384"/>
      <c r="B726" s="384"/>
      <c r="C726" s="389"/>
      <c r="D726" s="389"/>
      <c r="E726" s="389"/>
      <c r="F726" s="389"/>
      <c r="G726" s="430"/>
      <c r="H726" s="430"/>
      <c r="I726" s="389"/>
      <c r="J726" s="389"/>
      <c r="K726" s="389"/>
      <c r="L726" s="389"/>
      <c r="M726" s="389"/>
      <c r="N726" s="389"/>
      <c r="O726" s="389"/>
      <c r="P726" s="389"/>
      <c r="Q726" s="389"/>
      <c r="R726" s="389"/>
      <c r="S726" s="389"/>
      <c r="T726" s="389"/>
      <c r="U726" s="389"/>
      <c r="V726" s="389"/>
      <c r="W726" s="389"/>
      <c r="X726" s="389"/>
      <c r="Y726" s="389"/>
    </row>
    <row r="727" spans="1:25" ht="14.25" customHeight="1" x14ac:dyDescent="0.2">
      <c r="A727" s="384"/>
      <c r="B727" s="384"/>
      <c r="C727" s="389"/>
      <c r="D727" s="389"/>
      <c r="E727" s="389"/>
      <c r="F727" s="389"/>
      <c r="G727" s="430"/>
      <c r="H727" s="430"/>
      <c r="I727" s="389"/>
      <c r="J727" s="389"/>
      <c r="K727" s="389"/>
      <c r="L727" s="389"/>
      <c r="M727" s="389"/>
      <c r="N727" s="389"/>
      <c r="O727" s="389"/>
      <c r="P727" s="389"/>
      <c r="Q727" s="389"/>
      <c r="R727" s="389"/>
      <c r="S727" s="389"/>
      <c r="T727" s="389"/>
      <c r="U727" s="389"/>
      <c r="V727" s="389"/>
      <c r="W727" s="389"/>
      <c r="X727" s="389"/>
      <c r="Y727" s="389"/>
    </row>
    <row r="728" spans="1:25" ht="14.25" customHeight="1" x14ac:dyDescent="0.2">
      <c r="A728" s="384"/>
      <c r="B728" s="384"/>
      <c r="C728" s="389"/>
      <c r="D728" s="389"/>
      <c r="E728" s="389"/>
      <c r="F728" s="389"/>
      <c r="G728" s="430"/>
      <c r="H728" s="430"/>
      <c r="I728" s="389"/>
      <c r="J728" s="389"/>
      <c r="K728" s="389"/>
      <c r="L728" s="389"/>
      <c r="M728" s="389"/>
      <c r="N728" s="389"/>
      <c r="O728" s="389"/>
      <c r="P728" s="389"/>
      <c r="Q728" s="389"/>
      <c r="R728" s="389"/>
      <c r="S728" s="389"/>
      <c r="T728" s="389"/>
      <c r="U728" s="389"/>
      <c r="V728" s="389"/>
      <c r="W728" s="389"/>
      <c r="X728" s="389"/>
      <c r="Y728" s="389"/>
    </row>
    <row r="729" spans="1:25" ht="14.25" customHeight="1" x14ac:dyDescent="0.2">
      <c r="A729" s="384"/>
      <c r="B729" s="384"/>
      <c r="C729" s="389"/>
      <c r="D729" s="389"/>
      <c r="E729" s="389"/>
      <c r="F729" s="389"/>
      <c r="G729" s="430"/>
      <c r="H729" s="430"/>
      <c r="I729" s="389"/>
      <c r="J729" s="389"/>
      <c r="K729" s="389"/>
      <c r="L729" s="389"/>
      <c r="M729" s="389"/>
      <c r="N729" s="389"/>
      <c r="O729" s="389"/>
      <c r="P729" s="389"/>
      <c r="Q729" s="389"/>
      <c r="R729" s="389"/>
      <c r="S729" s="389"/>
      <c r="T729" s="389"/>
      <c r="U729" s="389"/>
      <c r="V729" s="389"/>
      <c r="W729" s="389"/>
      <c r="X729" s="389"/>
      <c r="Y729" s="389"/>
    </row>
    <row r="730" spans="1:25" ht="14.25" customHeight="1" x14ac:dyDescent="0.2">
      <c r="A730" s="384"/>
      <c r="B730" s="384"/>
      <c r="C730" s="389"/>
      <c r="D730" s="389"/>
      <c r="E730" s="389"/>
      <c r="F730" s="389"/>
      <c r="G730" s="430"/>
      <c r="H730" s="430"/>
      <c r="I730" s="389"/>
      <c r="J730" s="389"/>
      <c r="K730" s="389"/>
      <c r="L730" s="389"/>
      <c r="M730" s="389"/>
      <c r="N730" s="389"/>
      <c r="O730" s="389"/>
      <c r="P730" s="389"/>
      <c r="Q730" s="389"/>
      <c r="R730" s="389"/>
      <c r="S730" s="389"/>
      <c r="T730" s="389"/>
      <c r="U730" s="389"/>
      <c r="V730" s="389"/>
      <c r="W730" s="389"/>
      <c r="X730" s="389"/>
      <c r="Y730" s="389"/>
    </row>
    <row r="731" spans="1:25" ht="14.25" customHeight="1" x14ac:dyDescent="0.2">
      <c r="A731" s="384"/>
      <c r="B731" s="384"/>
      <c r="C731" s="389"/>
      <c r="D731" s="389"/>
      <c r="E731" s="389"/>
      <c r="F731" s="389"/>
      <c r="G731" s="430"/>
      <c r="H731" s="430"/>
      <c r="I731" s="389"/>
      <c r="J731" s="389"/>
      <c r="K731" s="389"/>
      <c r="L731" s="389"/>
      <c r="M731" s="389"/>
      <c r="N731" s="389"/>
      <c r="O731" s="389"/>
      <c r="P731" s="389"/>
      <c r="Q731" s="389"/>
      <c r="R731" s="389"/>
      <c r="S731" s="389"/>
      <c r="T731" s="389"/>
      <c r="U731" s="389"/>
      <c r="V731" s="389"/>
      <c r="W731" s="389"/>
      <c r="X731" s="389"/>
      <c r="Y731" s="389"/>
    </row>
    <row r="732" spans="1:25" ht="14.25" customHeight="1" x14ac:dyDescent="0.2">
      <c r="A732" s="384"/>
      <c r="B732" s="384"/>
      <c r="C732" s="389"/>
      <c r="D732" s="389"/>
      <c r="E732" s="389"/>
      <c r="F732" s="389"/>
      <c r="G732" s="430"/>
      <c r="H732" s="430"/>
      <c r="I732" s="389"/>
      <c r="J732" s="389"/>
      <c r="K732" s="389"/>
      <c r="L732" s="389"/>
      <c r="M732" s="389"/>
      <c r="N732" s="389"/>
      <c r="O732" s="389"/>
      <c r="P732" s="389"/>
      <c r="Q732" s="389"/>
      <c r="R732" s="389"/>
      <c r="S732" s="389"/>
      <c r="T732" s="389"/>
      <c r="U732" s="389"/>
      <c r="V732" s="389"/>
      <c r="W732" s="389"/>
      <c r="X732" s="389"/>
      <c r="Y732" s="389"/>
    </row>
    <row r="733" spans="1:25" ht="14.25" customHeight="1" x14ac:dyDescent="0.2">
      <c r="A733" s="384"/>
      <c r="B733" s="384"/>
      <c r="C733" s="389"/>
      <c r="D733" s="389"/>
      <c r="E733" s="389"/>
      <c r="F733" s="389"/>
      <c r="G733" s="430"/>
      <c r="H733" s="430"/>
      <c r="I733" s="389"/>
      <c r="J733" s="389"/>
      <c r="K733" s="389"/>
      <c r="L733" s="389"/>
      <c r="M733" s="389"/>
      <c r="N733" s="389"/>
      <c r="O733" s="389"/>
      <c r="P733" s="389"/>
      <c r="Q733" s="389"/>
      <c r="R733" s="389"/>
      <c r="S733" s="389"/>
      <c r="T733" s="389"/>
      <c r="U733" s="389"/>
      <c r="V733" s="389"/>
      <c r="W733" s="389"/>
      <c r="X733" s="389"/>
      <c r="Y733" s="389"/>
    </row>
    <row r="734" spans="1:25" ht="14.25" customHeight="1" x14ac:dyDescent="0.2">
      <c r="A734" s="384"/>
      <c r="B734" s="384"/>
      <c r="C734" s="389"/>
      <c r="D734" s="389"/>
      <c r="E734" s="389"/>
      <c r="F734" s="389"/>
      <c r="G734" s="430"/>
      <c r="H734" s="430"/>
      <c r="I734" s="389"/>
      <c r="J734" s="389"/>
      <c r="K734" s="389"/>
      <c r="L734" s="389"/>
      <c r="M734" s="389"/>
      <c r="N734" s="389"/>
      <c r="O734" s="389"/>
      <c r="P734" s="389"/>
      <c r="Q734" s="389"/>
      <c r="R734" s="389"/>
      <c r="S734" s="389"/>
      <c r="T734" s="389"/>
      <c r="U734" s="389"/>
      <c r="V734" s="389"/>
      <c r="W734" s="389"/>
      <c r="X734" s="389"/>
      <c r="Y734" s="389"/>
    </row>
    <row r="735" spans="1:25" ht="14.25" customHeight="1" x14ac:dyDescent="0.2">
      <c r="A735" s="384"/>
      <c r="B735" s="384"/>
      <c r="C735" s="389"/>
      <c r="D735" s="389"/>
      <c r="E735" s="389"/>
      <c r="F735" s="389"/>
      <c r="G735" s="430"/>
      <c r="H735" s="430"/>
      <c r="I735" s="389"/>
      <c r="J735" s="389"/>
      <c r="K735" s="389"/>
      <c r="L735" s="389"/>
      <c r="M735" s="389"/>
      <c r="N735" s="389"/>
      <c r="O735" s="389"/>
      <c r="P735" s="389"/>
      <c r="Q735" s="389"/>
      <c r="R735" s="389"/>
      <c r="S735" s="389"/>
      <c r="T735" s="389"/>
      <c r="U735" s="389"/>
      <c r="V735" s="389"/>
      <c r="W735" s="389"/>
      <c r="X735" s="389"/>
      <c r="Y735" s="389"/>
    </row>
    <row r="736" spans="1:25" ht="14.25" customHeight="1" x14ac:dyDescent="0.2">
      <c r="A736" s="384"/>
      <c r="B736" s="384"/>
      <c r="C736" s="389"/>
      <c r="D736" s="389"/>
      <c r="E736" s="389"/>
      <c r="F736" s="389"/>
      <c r="G736" s="430"/>
      <c r="H736" s="430"/>
      <c r="I736" s="389"/>
      <c r="J736" s="389"/>
      <c r="K736" s="389"/>
      <c r="L736" s="389"/>
      <c r="M736" s="389"/>
      <c r="N736" s="389"/>
      <c r="O736" s="389"/>
      <c r="P736" s="389"/>
      <c r="Q736" s="389"/>
      <c r="R736" s="389"/>
      <c r="S736" s="389"/>
      <c r="T736" s="389"/>
      <c r="U736" s="389"/>
      <c r="V736" s="389"/>
      <c r="W736" s="389"/>
      <c r="X736" s="389"/>
      <c r="Y736" s="389"/>
    </row>
    <row r="737" spans="1:25" ht="14.25" customHeight="1" x14ac:dyDescent="0.2">
      <c r="A737" s="384"/>
      <c r="B737" s="384"/>
      <c r="C737" s="389"/>
      <c r="D737" s="389"/>
      <c r="E737" s="389"/>
      <c r="F737" s="389"/>
      <c r="G737" s="430"/>
      <c r="H737" s="430"/>
      <c r="I737" s="389"/>
      <c r="J737" s="389"/>
      <c r="K737" s="389"/>
      <c r="L737" s="389"/>
      <c r="M737" s="389"/>
      <c r="N737" s="389"/>
      <c r="O737" s="389"/>
      <c r="P737" s="389"/>
      <c r="Q737" s="389"/>
      <c r="R737" s="389"/>
      <c r="S737" s="389"/>
      <c r="T737" s="389"/>
      <c r="U737" s="389"/>
      <c r="V737" s="389"/>
      <c r="W737" s="389"/>
      <c r="X737" s="389"/>
      <c r="Y737" s="389"/>
    </row>
    <row r="738" spans="1:25" ht="14.25" customHeight="1" x14ac:dyDescent="0.2">
      <c r="A738" s="384"/>
      <c r="B738" s="384"/>
      <c r="C738" s="389"/>
      <c r="D738" s="389"/>
      <c r="E738" s="389"/>
      <c r="F738" s="389"/>
      <c r="G738" s="430"/>
      <c r="H738" s="430"/>
      <c r="I738" s="389"/>
      <c r="J738" s="389"/>
      <c r="K738" s="389"/>
      <c r="L738" s="389"/>
      <c r="M738" s="389"/>
      <c r="N738" s="389"/>
      <c r="O738" s="389"/>
      <c r="P738" s="389"/>
      <c r="Q738" s="389"/>
      <c r="R738" s="389"/>
      <c r="S738" s="389"/>
      <c r="T738" s="389"/>
      <c r="U738" s="389"/>
      <c r="V738" s="389"/>
      <c r="W738" s="389"/>
      <c r="X738" s="389"/>
      <c r="Y738" s="389"/>
    </row>
    <row r="739" spans="1:25" ht="14.25" customHeight="1" x14ac:dyDescent="0.2">
      <c r="A739" s="384"/>
      <c r="B739" s="384"/>
      <c r="C739" s="389"/>
      <c r="D739" s="389"/>
      <c r="E739" s="389"/>
      <c r="F739" s="389"/>
      <c r="G739" s="430"/>
      <c r="H739" s="430"/>
      <c r="I739" s="389"/>
      <c r="J739" s="389"/>
      <c r="K739" s="389"/>
      <c r="L739" s="389"/>
      <c r="M739" s="389"/>
      <c r="N739" s="389"/>
      <c r="O739" s="389"/>
      <c r="P739" s="389"/>
      <c r="Q739" s="389"/>
      <c r="R739" s="389"/>
      <c r="S739" s="389"/>
      <c r="T739" s="389"/>
      <c r="U739" s="389"/>
      <c r="V739" s="389"/>
      <c r="W739" s="389"/>
      <c r="X739" s="389"/>
      <c r="Y739" s="389"/>
    </row>
    <row r="740" spans="1:25" ht="14.25" customHeight="1" x14ac:dyDescent="0.2">
      <c r="A740" s="384"/>
      <c r="B740" s="384"/>
      <c r="C740" s="389"/>
      <c r="D740" s="389"/>
      <c r="E740" s="389"/>
      <c r="F740" s="389"/>
      <c r="G740" s="430"/>
      <c r="H740" s="430"/>
      <c r="I740" s="389"/>
      <c r="J740" s="389"/>
      <c r="K740" s="389"/>
      <c r="L740" s="389"/>
      <c r="M740" s="389"/>
      <c r="N740" s="389"/>
      <c r="O740" s="389"/>
      <c r="P740" s="389"/>
      <c r="Q740" s="389"/>
      <c r="R740" s="389"/>
      <c r="S740" s="389"/>
      <c r="T740" s="389"/>
      <c r="U740" s="389"/>
      <c r="V740" s="389"/>
      <c r="W740" s="389"/>
      <c r="X740" s="389"/>
      <c r="Y740" s="389"/>
    </row>
    <row r="741" spans="1:25" ht="14.25" customHeight="1" x14ac:dyDescent="0.2">
      <c r="A741" s="384"/>
      <c r="B741" s="384"/>
      <c r="C741" s="389"/>
      <c r="D741" s="389"/>
      <c r="E741" s="389"/>
      <c r="F741" s="389"/>
      <c r="G741" s="430"/>
      <c r="H741" s="430"/>
      <c r="I741" s="389"/>
      <c r="J741" s="389"/>
      <c r="K741" s="389"/>
      <c r="L741" s="389"/>
      <c r="M741" s="389"/>
      <c r="N741" s="389"/>
      <c r="O741" s="389"/>
      <c r="P741" s="389"/>
      <c r="Q741" s="389"/>
      <c r="R741" s="389"/>
      <c r="S741" s="389"/>
      <c r="T741" s="389"/>
      <c r="U741" s="389"/>
      <c r="V741" s="389"/>
      <c r="W741" s="389"/>
      <c r="X741" s="389"/>
      <c r="Y741" s="389"/>
    </row>
    <row r="742" spans="1:25" ht="14.25" customHeight="1" x14ac:dyDescent="0.2">
      <c r="A742" s="384"/>
      <c r="B742" s="384"/>
      <c r="C742" s="389"/>
      <c r="D742" s="389"/>
      <c r="E742" s="389"/>
      <c r="F742" s="389"/>
      <c r="G742" s="430"/>
      <c r="H742" s="430"/>
      <c r="I742" s="389"/>
      <c r="J742" s="389"/>
      <c r="K742" s="389"/>
      <c r="L742" s="389"/>
      <c r="M742" s="389"/>
      <c r="N742" s="389"/>
      <c r="O742" s="389"/>
      <c r="P742" s="389"/>
      <c r="Q742" s="389"/>
      <c r="R742" s="389"/>
      <c r="S742" s="389"/>
      <c r="T742" s="389"/>
      <c r="U742" s="389"/>
      <c r="V742" s="389"/>
      <c r="W742" s="389"/>
      <c r="X742" s="389"/>
      <c r="Y742" s="389"/>
    </row>
    <row r="743" spans="1:25" ht="14.25" customHeight="1" x14ac:dyDescent="0.2">
      <c r="A743" s="384"/>
      <c r="B743" s="384"/>
      <c r="C743" s="389"/>
      <c r="D743" s="389"/>
      <c r="E743" s="389"/>
      <c r="F743" s="389"/>
      <c r="G743" s="430"/>
      <c r="H743" s="430"/>
      <c r="I743" s="389"/>
      <c r="J743" s="389"/>
      <c r="K743" s="389"/>
      <c r="L743" s="389"/>
      <c r="M743" s="389"/>
      <c r="N743" s="389"/>
      <c r="O743" s="389"/>
      <c r="P743" s="389"/>
      <c r="Q743" s="389"/>
      <c r="R743" s="389"/>
      <c r="S743" s="389"/>
      <c r="T743" s="389"/>
      <c r="U743" s="389"/>
      <c r="V743" s="389"/>
      <c r="W743" s="389"/>
      <c r="X743" s="389"/>
      <c r="Y743" s="389"/>
    </row>
    <row r="744" spans="1:25" ht="14.25" customHeight="1" x14ac:dyDescent="0.2">
      <c r="A744" s="384"/>
      <c r="B744" s="384"/>
      <c r="C744" s="389"/>
      <c r="D744" s="389"/>
      <c r="E744" s="389"/>
      <c r="F744" s="389"/>
      <c r="G744" s="430"/>
      <c r="H744" s="430"/>
      <c r="I744" s="389"/>
      <c r="J744" s="389"/>
      <c r="K744" s="389"/>
      <c r="L744" s="389"/>
      <c r="M744" s="389"/>
      <c r="N744" s="389"/>
      <c r="O744" s="389"/>
      <c r="P744" s="389"/>
      <c r="Q744" s="389"/>
      <c r="R744" s="389"/>
      <c r="S744" s="389"/>
      <c r="T744" s="389"/>
      <c r="U744" s="389"/>
      <c r="V744" s="389"/>
      <c r="W744" s="389"/>
      <c r="X744" s="389"/>
      <c r="Y744" s="389"/>
    </row>
    <row r="745" spans="1:25" ht="14.25" customHeight="1" x14ac:dyDescent="0.2">
      <c r="A745" s="384"/>
      <c r="B745" s="384"/>
      <c r="C745" s="389"/>
      <c r="D745" s="389"/>
      <c r="E745" s="389"/>
      <c r="F745" s="389"/>
      <c r="G745" s="430"/>
      <c r="H745" s="430"/>
      <c r="I745" s="389"/>
      <c r="J745" s="389"/>
      <c r="K745" s="389"/>
      <c r="L745" s="389"/>
      <c r="M745" s="389"/>
      <c r="N745" s="389"/>
      <c r="O745" s="389"/>
      <c r="P745" s="389"/>
      <c r="Q745" s="389"/>
      <c r="R745" s="389"/>
      <c r="S745" s="389"/>
      <c r="T745" s="389"/>
      <c r="U745" s="389"/>
      <c r="V745" s="389"/>
      <c r="W745" s="389"/>
      <c r="X745" s="389"/>
      <c r="Y745" s="389"/>
    </row>
    <row r="746" spans="1:25" ht="14.25" customHeight="1" x14ac:dyDescent="0.2">
      <c r="A746" s="384"/>
      <c r="B746" s="384"/>
      <c r="C746" s="389"/>
      <c r="D746" s="389"/>
      <c r="E746" s="389"/>
      <c r="F746" s="389"/>
      <c r="G746" s="430"/>
      <c r="H746" s="430"/>
      <c r="I746" s="389"/>
      <c r="J746" s="389"/>
      <c r="K746" s="389"/>
      <c r="L746" s="389"/>
      <c r="M746" s="389"/>
      <c r="N746" s="389"/>
      <c r="O746" s="389"/>
      <c r="P746" s="389"/>
      <c r="Q746" s="389"/>
      <c r="R746" s="389"/>
      <c r="S746" s="389"/>
      <c r="T746" s="389"/>
      <c r="U746" s="389"/>
      <c r="V746" s="389"/>
      <c r="W746" s="389"/>
      <c r="X746" s="389"/>
      <c r="Y746" s="389"/>
    </row>
    <row r="747" spans="1:25" ht="14.25" customHeight="1" x14ac:dyDescent="0.2">
      <c r="A747" s="384"/>
      <c r="B747" s="384"/>
      <c r="C747" s="389"/>
      <c r="D747" s="389"/>
      <c r="E747" s="389"/>
      <c r="F747" s="389"/>
      <c r="G747" s="430"/>
      <c r="H747" s="430"/>
      <c r="I747" s="389"/>
      <c r="J747" s="389"/>
      <c r="K747" s="389"/>
      <c r="L747" s="389"/>
      <c r="M747" s="389"/>
      <c r="N747" s="389"/>
      <c r="O747" s="389"/>
      <c r="P747" s="389"/>
      <c r="Q747" s="389"/>
      <c r="R747" s="389"/>
      <c r="S747" s="389"/>
      <c r="T747" s="389"/>
      <c r="U747" s="389"/>
      <c r="V747" s="389"/>
      <c r="W747" s="389"/>
      <c r="X747" s="389"/>
      <c r="Y747" s="389"/>
    </row>
    <row r="748" spans="1:25" ht="14.25" customHeight="1" x14ac:dyDescent="0.2">
      <c r="A748" s="384"/>
      <c r="B748" s="384"/>
      <c r="C748" s="389"/>
      <c r="D748" s="389"/>
      <c r="E748" s="389"/>
      <c r="F748" s="389"/>
      <c r="G748" s="430"/>
      <c r="H748" s="430"/>
      <c r="I748" s="389"/>
      <c r="J748" s="389"/>
      <c r="K748" s="389"/>
      <c r="L748" s="389"/>
      <c r="M748" s="389"/>
      <c r="N748" s="389"/>
      <c r="O748" s="389"/>
      <c r="P748" s="389"/>
      <c r="Q748" s="389"/>
      <c r="R748" s="389"/>
      <c r="S748" s="389"/>
      <c r="T748" s="389"/>
      <c r="U748" s="389"/>
      <c r="V748" s="389"/>
      <c r="W748" s="389"/>
      <c r="X748" s="389"/>
      <c r="Y748" s="389"/>
    </row>
    <row r="749" spans="1:25" ht="14.25" customHeight="1" x14ac:dyDescent="0.2">
      <c r="A749" s="384"/>
      <c r="B749" s="384"/>
      <c r="C749" s="389"/>
      <c r="D749" s="389"/>
      <c r="E749" s="389"/>
      <c r="F749" s="389"/>
      <c r="G749" s="430"/>
      <c r="H749" s="430"/>
      <c r="I749" s="389"/>
      <c r="J749" s="389"/>
      <c r="K749" s="389"/>
      <c r="L749" s="389"/>
      <c r="M749" s="389"/>
      <c r="N749" s="389"/>
      <c r="O749" s="389"/>
      <c r="P749" s="389"/>
      <c r="Q749" s="389"/>
      <c r="R749" s="389"/>
      <c r="S749" s="389"/>
      <c r="T749" s="389"/>
      <c r="U749" s="389"/>
      <c r="V749" s="389"/>
      <c r="W749" s="389"/>
      <c r="X749" s="389"/>
      <c r="Y749" s="389"/>
    </row>
    <row r="750" spans="1:25" ht="14.25" customHeight="1" x14ac:dyDescent="0.2">
      <c r="A750" s="384"/>
      <c r="B750" s="384"/>
      <c r="C750" s="389"/>
      <c r="D750" s="389"/>
      <c r="E750" s="389"/>
      <c r="F750" s="389"/>
      <c r="G750" s="430"/>
      <c r="H750" s="430"/>
      <c r="I750" s="389"/>
      <c r="J750" s="389"/>
      <c r="K750" s="389"/>
      <c r="L750" s="389"/>
      <c r="M750" s="389"/>
      <c r="N750" s="389"/>
      <c r="O750" s="389"/>
      <c r="P750" s="389"/>
      <c r="Q750" s="389"/>
      <c r="R750" s="389"/>
      <c r="S750" s="389"/>
      <c r="T750" s="389"/>
      <c r="U750" s="389"/>
      <c r="V750" s="389"/>
      <c r="W750" s="389"/>
      <c r="X750" s="389"/>
      <c r="Y750" s="389"/>
    </row>
    <row r="751" spans="1:25" ht="14.25" customHeight="1" x14ac:dyDescent="0.2">
      <c r="A751" s="384"/>
      <c r="B751" s="384"/>
      <c r="C751" s="389"/>
      <c r="D751" s="389"/>
      <c r="E751" s="389"/>
      <c r="F751" s="389"/>
      <c r="G751" s="430"/>
      <c r="H751" s="430"/>
      <c r="I751" s="389"/>
      <c r="J751" s="389"/>
      <c r="K751" s="389"/>
      <c r="L751" s="389"/>
      <c r="M751" s="389"/>
      <c r="N751" s="389"/>
      <c r="O751" s="389"/>
      <c r="P751" s="389"/>
      <c r="Q751" s="389"/>
      <c r="R751" s="389"/>
      <c r="S751" s="389"/>
      <c r="T751" s="389"/>
      <c r="U751" s="389"/>
      <c r="V751" s="389"/>
      <c r="W751" s="389"/>
      <c r="X751" s="389"/>
      <c r="Y751" s="389"/>
    </row>
    <row r="752" spans="1:25" ht="14.25" customHeight="1" x14ac:dyDescent="0.2">
      <c r="A752" s="384"/>
      <c r="B752" s="384"/>
      <c r="C752" s="389"/>
      <c r="D752" s="389"/>
      <c r="E752" s="389"/>
      <c r="F752" s="389"/>
      <c r="G752" s="430"/>
      <c r="H752" s="430"/>
      <c r="I752" s="389"/>
      <c r="J752" s="389"/>
      <c r="K752" s="389"/>
      <c r="L752" s="389"/>
      <c r="M752" s="389"/>
      <c r="N752" s="389"/>
      <c r="O752" s="389"/>
      <c r="P752" s="389"/>
      <c r="Q752" s="389"/>
      <c r="R752" s="389"/>
      <c r="S752" s="389"/>
      <c r="T752" s="389"/>
      <c r="U752" s="389"/>
      <c r="V752" s="389"/>
      <c r="W752" s="389"/>
      <c r="X752" s="389"/>
      <c r="Y752" s="389"/>
    </row>
    <row r="753" spans="1:25" ht="14.25" customHeight="1" x14ac:dyDescent="0.2">
      <c r="A753" s="384"/>
      <c r="B753" s="384"/>
      <c r="C753" s="389"/>
      <c r="D753" s="389"/>
      <c r="E753" s="389"/>
      <c r="F753" s="389"/>
      <c r="G753" s="430"/>
      <c r="H753" s="430"/>
      <c r="I753" s="389"/>
      <c r="J753" s="389"/>
      <c r="K753" s="389"/>
      <c r="L753" s="389"/>
      <c r="M753" s="389"/>
      <c r="N753" s="389"/>
      <c r="O753" s="389"/>
      <c r="P753" s="389"/>
      <c r="Q753" s="389"/>
      <c r="R753" s="389"/>
      <c r="S753" s="389"/>
      <c r="T753" s="389"/>
      <c r="U753" s="389"/>
      <c r="V753" s="389"/>
      <c r="W753" s="389"/>
      <c r="X753" s="389"/>
      <c r="Y753" s="389"/>
    </row>
    <row r="754" spans="1:25" ht="14.25" customHeight="1" x14ac:dyDescent="0.2">
      <c r="A754" s="384"/>
      <c r="B754" s="384"/>
      <c r="C754" s="389"/>
      <c r="D754" s="389"/>
      <c r="E754" s="389"/>
      <c r="F754" s="389"/>
      <c r="G754" s="430"/>
      <c r="H754" s="430"/>
      <c r="I754" s="389"/>
      <c r="J754" s="389"/>
      <c r="K754" s="389"/>
      <c r="L754" s="389"/>
      <c r="M754" s="389"/>
      <c r="N754" s="389"/>
      <c r="O754" s="389"/>
      <c r="P754" s="389"/>
      <c r="Q754" s="389"/>
      <c r="R754" s="389"/>
      <c r="S754" s="389"/>
      <c r="T754" s="389"/>
      <c r="U754" s="389"/>
      <c r="V754" s="389"/>
      <c r="W754" s="389"/>
      <c r="X754" s="389"/>
      <c r="Y754" s="389"/>
    </row>
    <row r="755" spans="1:25" ht="14.25" customHeight="1" x14ac:dyDescent="0.2">
      <c r="A755" s="384"/>
      <c r="B755" s="384"/>
      <c r="C755" s="389"/>
      <c r="D755" s="389"/>
      <c r="E755" s="389"/>
      <c r="F755" s="389"/>
      <c r="G755" s="430"/>
      <c r="H755" s="430"/>
      <c r="I755" s="389"/>
      <c r="J755" s="389"/>
      <c r="K755" s="389"/>
      <c r="L755" s="389"/>
      <c r="M755" s="389"/>
      <c r="N755" s="389"/>
      <c r="O755" s="389"/>
      <c r="P755" s="389"/>
      <c r="Q755" s="389"/>
      <c r="R755" s="389"/>
      <c r="S755" s="389"/>
      <c r="T755" s="389"/>
      <c r="U755" s="389"/>
      <c r="V755" s="389"/>
      <c r="W755" s="389"/>
      <c r="X755" s="389"/>
      <c r="Y755" s="389"/>
    </row>
    <row r="756" spans="1:25" ht="14.25" customHeight="1" x14ac:dyDescent="0.2">
      <c r="A756" s="384"/>
      <c r="B756" s="384"/>
      <c r="C756" s="389"/>
      <c r="D756" s="389"/>
      <c r="E756" s="389"/>
      <c r="F756" s="389"/>
      <c r="G756" s="430"/>
      <c r="H756" s="430"/>
      <c r="I756" s="389"/>
      <c r="J756" s="389"/>
      <c r="K756" s="389"/>
      <c r="L756" s="389"/>
      <c r="M756" s="389"/>
      <c r="N756" s="389"/>
      <c r="O756" s="389"/>
      <c r="P756" s="389"/>
      <c r="Q756" s="389"/>
      <c r="R756" s="389"/>
      <c r="S756" s="389"/>
      <c r="T756" s="389"/>
      <c r="U756" s="389"/>
      <c r="V756" s="389"/>
      <c r="W756" s="389"/>
      <c r="X756" s="389"/>
      <c r="Y756" s="389"/>
    </row>
    <row r="757" spans="1:25" ht="14.25" customHeight="1" x14ac:dyDescent="0.2">
      <c r="A757" s="384"/>
      <c r="B757" s="384"/>
      <c r="C757" s="389"/>
      <c r="D757" s="389"/>
      <c r="E757" s="389"/>
      <c r="F757" s="389"/>
      <c r="G757" s="430"/>
      <c r="H757" s="430"/>
      <c r="I757" s="389"/>
      <c r="J757" s="389"/>
      <c r="K757" s="389"/>
      <c r="L757" s="389"/>
      <c r="M757" s="389"/>
      <c r="N757" s="389"/>
      <c r="O757" s="389"/>
      <c r="P757" s="389"/>
      <c r="Q757" s="389"/>
      <c r="R757" s="389"/>
      <c r="S757" s="389"/>
      <c r="T757" s="389"/>
      <c r="U757" s="389"/>
      <c r="V757" s="389"/>
      <c r="W757" s="389"/>
      <c r="X757" s="389"/>
      <c r="Y757" s="389"/>
    </row>
    <row r="758" spans="1:25" ht="14.25" customHeight="1" x14ac:dyDescent="0.2">
      <c r="A758" s="384"/>
      <c r="B758" s="384"/>
      <c r="C758" s="389"/>
      <c r="D758" s="389"/>
      <c r="E758" s="389"/>
      <c r="F758" s="389"/>
      <c r="G758" s="430"/>
      <c r="H758" s="430"/>
      <c r="I758" s="389"/>
      <c r="J758" s="389"/>
      <c r="K758" s="389"/>
      <c r="L758" s="389"/>
      <c r="M758" s="389"/>
      <c r="N758" s="389"/>
      <c r="O758" s="389"/>
      <c r="P758" s="389"/>
      <c r="Q758" s="389"/>
      <c r="R758" s="389"/>
      <c r="S758" s="389"/>
      <c r="T758" s="389"/>
      <c r="U758" s="389"/>
      <c r="V758" s="389"/>
      <c r="W758" s="389"/>
      <c r="X758" s="389"/>
      <c r="Y758" s="389"/>
    </row>
    <row r="759" spans="1:25" ht="14.25" customHeight="1" x14ac:dyDescent="0.2">
      <c r="A759" s="384"/>
      <c r="B759" s="384"/>
      <c r="C759" s="389"/>
      <c r="D759" s="389"/>
      <c r="E759" s="389"/>
      <c r="F759" s="389"/>
      <c r="G759" s="430"/>
      <c r="H759" s="430"/>
      <c r="I759" s="389"/>
      <c r="J759" s="389"/>
      <c r="K759" s="389"/>
      <c r="L759" s="389"/>
      <c r="M759" s="389"/>
      <c r="N759" s="389"/>
      <c r="O759" s="389"/>
      <c r="P759" s="389"/>
      <c r="Q759" s="389"/>
      <c r="R759" s="389"/>
      <c r="S759" s="389"/>
      <c r="T759" s="389"/>
      <c r="U759" s="389"/>
      <c r="V759" s="389"/>
      <c r="W759" s="389"/>
      <c r="X759" s="389"/>
      <c r="Y759" s="389"/>
    </row>
    <row r="760" spans="1:25" ht="14.25" customHeight="1" x14ac:dyDescent="0.2">
      <c r="A760" s="384"/>
      <c r="B760" s="384"/>
      <c r="C760" s="389"/>
      <c r="D760" s="389"/>
      <c r="E760" s="389"/>
      <c r="F760" s="389"/>
      <c r="G760" s="430"/>
      <c r="H760" s="430"/>
      <c r="I760" s="389"/>
      <c r="J760" s="389"/>
      <c r="K760" s="389"/>
      <c r="L760" s="389"/>
      <c r="M760" s="389"/>
      <c r="N760" s="389"/>
      <c r="O760" s="389"/>
      <c r="P760" s="389"/>
      <c r="Q760" s="389"/>
      <c r="R760" s="389"/>
      <c r="S760" s="389"/>
      <c r="T760" s="389"/>
      <c r="U760" s="389"/>
      <c r="V760" s="389"/>
      <c r="W760" s="389"/>
      <c r="X760" s="389"/>
      <c r="Y760" s="389"/>
    </row>
    <row r="761" spans="1:25" ht="14.25" customHeight="1" x14ac:dyDescent="0.2">
      <c r="A761" s="384"/>
      <c r="B761" s="384"/>
      <c r="C761" s="389"/>
      <c r="D761" s="389"/>
      <c r="E761" s="389"/>
      <c r="F761" s="389"/>
      <c r="G761" s="430"/>
      <c r="H761" s="430"/>
      <c r="I761" s="389"/>
      <c r="J761" s="389"/>
      <c r="K761" s="389"/>
      <c r="L761" s="389"/>
      <c r="M761" s="389"/>
      <c r="N761" s="389"/>
      <c r="O761" s="389"/>
      <c r="P761" s="389"/>
      <c r="Q761" s="389"/>
      <c r="R761" s="389"/>
      <c r="S761" s="389"/>
      <c r="T761" s="389"/>
      <c r="U761" s="389"/>
      <c r="V761" s="389"/>
      <c r="W761" s="389"/>
      <c r="X761" s="389"/>
      <c r="Y761" s="389"/>
    </row>
    <row r="762" spans="1:25" ht="14.25" customHeight="1" x14ac:dyDescent="0.2">
      <c r="A762" s="384"/>
      <c r="B762" s="384"/>
      <c r="C762" s="389"/>
      <c r="D762" s="389"/>
      <c r="E762" s="389"/>
      <c r="F762" s="389"/>
      <c r="G762" s="430"/>
      <c r="H762" s="430"/>
      <c r="I762" s="389"/>
      <c r="J762" s="389"/>
      <c r="K762" s="389"/>
      <c r="L762" s="389"/>
      <c r="M762" s="389"/>
      <c r="N762" s="389"/>
      <c r="O762" s="389"/>
      <c r="P762" s="389"/>
      <c r="Q762" s="389"/>
      <c r="R762" s="389"/>
      <c r="S762" s="389"/>
      <c r="T762" s="389"/>
      <c r="U762" s="389"/>
      <c r="V762" s="389"/>
      <c r="W762" s="389"/>
      <c r="X762" s="389"/>
      <c r="Y762" s="389"/>
    </row>
    <row r="763" spans="1:25" ht="14.25" customHeight="1" x14ac:dyDescent="0.2">
      <c r="A763" s="384"/>
      <c r="B763" s="384"/>
      <c r="C763" s="389"/>
      <c r="D763" s="389"/>
      <c r="E763" s="389"/>
      <c r="F763" s="389"/>
      <c r="G763" s="430"/>
      <c r="H763" s="430"/>
      <c r="I763" s="389"/>
      <c r="J763" s="389"/>
      <c r="K763" s="389"/>
      <c r="L763" s="389"/>
      <c r="M763" s="389"/>
      <c r="N763" s="389"/>
      <c r="O763" s="389"/>
      <c r="P763" s="389"/>
      <c r="Q763" s="389"/>
      <c r="R763" s="389"/>
      <c r="S763" s="389"/>
      <c r="T763" s="389"/>
      <c r="U763" s="389"/>
      <c r="V763" s="389"/>
      <c r="W763" s="389"/>
      <c r="X763" s="389"/>
      <c r="Y763" s="389"/>
    </row>
    <row r="764" spans="1:25" ht="14.25" customHeight="1" x14ac:dyDescent="0.2">
      <c r="A764" s="384"/>
      <c r="B764" s="384"/>
      <c r="C764" s="389"/>
      <c r="D764" s="389"/>
      <c r="E764" s="389"/>
      <c r="F764" s="389"/>
      <c r="G764" s="430"/>
      <c r="H764" s="430"/>
      <c r="I764" s="389"/>
      <c r="J764" s="389"/>
      <c r="K764" s="389"/>
      <c r="L764" s="389"/>
      <c r="M764" s="389"/>
      <c r="N764" s="389"/>
      <c r="O764" s="389"/>
      <c r="P764" s="389"/>
      <c r="Q764" s="389"/>
      <c r="R764" s="389"/>
      <c r="S764" s="389"/>
      <c r="T764" s="389"/>
      <c r="U764" s="389"/>
      <c r="V764" s="389"/>
      <c r="W764" s="389"/>
      <c r="X764" s="389"/>
      <c r="Y764" s="389"/>
    </row>
    <row r="765" spans="1:25" ht="14.25" customHeight="1" x14ac:dyDescent="0.2">
      <c r="A765" s="384"/>
      <c r="B765" s="384"/>
      <c r="C765" s="389"/>
      <c r="D765" s="389"/>
      <c r="E765" s="389"/>
      <c r="F765" s="389"/>
      <c r="G765" s="430"/>
      <c r="H765" s="430"/>
      <c r="I765" s="389"/>
      <c r="J765" s="389"/>
      <c r="K765" s="389"/>
      <c r="L765" s="389"/>
      <c r="M765" s="389"/>
      <c r="N765" s="389"/>
      <c r="O765" s="389"/>
      <c r="P765" s="389"/>
      <c r="Q765" s="389"/>
      <c r="R765" s="389"/>
      <c r="S765" s="389"/>
      <c r="T765" s="389"/>
      <c r="U765" s="389"/>
      <c r="V765" s="389"/>
      <c r="W765" s="389"/>
      <c r="X765" s="389"/>
      <c r="Y765" s="389"/>
    </row>
    <row r="766" spans="1:25" ht="14.25" customHeight="1" x14ac:dyDescent="0.2">
      <c r="A766" s="384"/>
      <c r="B766" s="384"/>
      <c r="C766" s="389"/>
      <c r="D766" s="389"/>
      <c r="E766" s="389"/>
      <c r="F766" s="389"/>
      <c r="G766" s="430"/>
      <c r="H766" s="430"/>
      <c r="I766" s="389"/>
      <c r="J766" s="389"/>
      <c r="K766" s="389"/>
      <c r="L766" s="389"/>
      <c r="M766" s="389"/>
      <c r="N766" s="389"/>
      <c r="O766" s="389"/>
      <c r="P766" s="389"/>
      <c r="Q766" s="389"/>
      <c r="R766" s="389"/>
      <c r="S766" s="389"/>
      <c r="T766" s="389"/>
      <c r="U766" s="389"/>
      <c r="V766" s="389"/>
      <c r="W766" s="389"/>
      <c r="X766" s="389"/>
      <c r="Y766" s="389"/>
    </row>
    <row r="767" spans="1:25" ht="14.25" customHeight="1" x14ac:dyDescent="0.2">
      <c r="A767" s="384"/>
      <c r="B767" s="384"/>
      <c r="C767" s="389"/>
      <c r="D767" s="389"/>
      <c r="E767" s="389"/>
      <c r="F767" s="389"/>
      <c r="G767" s="430"/>
      <c r="H767" s="430"/>
      <c r="I767" s="389"/>
      <c r="J767" s="389"/>
      <c r="K767" s="389"/>
      <c r="L767" s="389"/>
      <c r="M767" s="389"/>
      <c r="N767" s="389"/>
      <c r="O767" s="389"/>
      <c r="P767" s="389"/>
      <c r="Q767" s="389"/>
      <c r="R767" s="389"/>
      <c r="S767" s="389"/>
      <c r="T767" s="389"/>
      <c r="U767" s="389"/>
      <c r="V767" s="389"/>
      <c r="W767" s="389"/>
      <c r="X767" s="389"/>
      <c r="Y767" s="389"/>
    </row>
    <row r="768" spans="1:25" ht="14.25" customHeight="1" x14ac:dyDescent="0.2">
      <c r="A768" s="384"/>
      <c r="B768" s="384"/>
      <c r="C768" s="389"/>
      <c r="D768" s="389"/>
      <c r="E768" s="389"/>
      <c r="F768" s="389"/>
      <c r="G768" s="430"/>
      <c r="H768" s="430"/>
      <c r="I768" s="389"/>
      <c r="J768" s="389"/>
      <c r="K768" s="389"/>
      <c r="L768" s="389"/>
      <c r="M768" s="389"/>
      <c r="N768" s="389"/>
      <c r="O768" s="389"/>
      <c r="P768" s="389"/>
      <c r="Q768" s="389"/>
      <c r="R768" s="389"/>
      <c r="S768" s="389"/>
      <c r="T768" s="389"/>
      <c r="U768" s="389"/>
      <c r="V768" s="389"/>
      <c r="W768" s="389"/>
      <c r="X768" s="389"/>
      <c r="Y768" s="389"/>
    </row>
    <row r="769" spans="1:25" ht="14.25" customHeight="1" x14ac:dyDescent="0.2">
      <c r="A769" s="384"/>
      <c r="B769" s="384"/>
      <c r="C769" s="389"/>
      <c r="D769" s="389"/>
      <c r="E769" s="389"/>
      <c r="F769" s="389"/>
      <c r="G769" s="430"/>
      <c r="H769" s="430"/>
      <c r="I769" s="389"/>
      <c r="J769" s="389"/>
      <c r="K769" s="389"/>
      <c r="L769" s="389"/>
      <c r="M769" s="389"/>
      <c r="N769" s="389"/>
      <c r="O769" s="389"/>
      <c r="P769" s="389"/>
      <c r="Q769" s="389"/>
      <c r="R769" s="389"/>
      <c r="S769" s="389"/>
      <c r="T769" s="389"/>
      <c r="U769" s="389"/>
      <c r="V769" s="389"/>
      <c r="W769" s="389"/>
      <c r="X769" s="389"/>
      <c r="Y769" s="389"/>
    </row>
    <row r="770" spans="1:25" ht="14.25" customHeight="1" x14ac:dyDescent="0.2">
      <c r="A770" s="384"/>
      <c r="B770" s="384"/>
      <c r="C770" s="389"/>
      <c r="D770" s="389"/>
      <c r="E770" s="389"/>
      <c r="F770" s="389"/>
      <c r="G770" s="430"/>
      <c r="H770" s="430"/>
      <c r="I770" s="389"/>
      <c r="J770" s="389"/>
      <c r="K770" s="389"/>
      <c r="L770" s="389"/>
      <c r="M770" s="389"/>
      <c r="N770" s="389"/>
      <c r="O770" s="389"/>
      <c r="P770" s="389"/>
      <c r="Q770" s="389"/>
      <c r="R770" s="389"/>
      <c r="S770" s="389"/>
      <c r="T770" s="389"/>
      <c r="U770" s="389"/>
      <c r="V770" s="389"/>
      <c r="W770" s="389"/>
      <c r="X770" s="389"/>
      <c r="Y770" s="389"/>
    </row>
    <row r="771" spans="1:25" ht="14.25" customHeight="1" x14ac:dyDescent="0.2">
      <c r="A771" s="384"/>
      <c r="B771" s="384"/>
      <c r="C771" s="389"/>
      <c r="D771" s="389"/>
      <c r="E771" s="389"/>
      <c r="F771" s="389"/>
      <c r="G771" s="430"/>
      <c r="H771" s="430"/>
      <c r="I771" s="389"/>
      <c r="J771" s="389"/>
      <c r="K771" s="389"/>
      <c r="L771" s="389"/>
      <c r="M771" s="389"/>
      <c r="N771" s="389"/>
      <c r="O771" s="389"/>
      <c r="P771" s="389"/>
      <c r="Q771" s="389"/>
      <c r="R771" s="389"/>
      <c r="S771" s="389"/>
      <c r="T771" s="389"/>
      <c r="U771" s="389"/>
      <c r="V771" s="389"/>
      <c r="W771" s="389"/>
      <c r="X771" s="389"/>
      <c r="Y771" s="389"/>
    </row>
    <row r="772" spans="1:25" ht="14.25" customHeight="1" x14ac:dyDescent="0.2">
      <c r="A772" s="384"/>
      <c r="B772" s="384"/>
      <c r="C772" s="389"/>
      <c r="D772" s="389"/>
      <c r="E772" s="389"/>
      <c r="F772" s="389"/>
      <c r="G772" s="430"/>
      <c r="H772" s="430"/>
      <c r="I772" s="389"/>
      <c r="J772" s="389"/>
      <c r="K772" s="389"/>
      <c r="L772" s="389"/>
      <c r="M772" s="389"/>
      <c r="N772" s="389"/>
      <c r="O772" s="389"/>
      <c r="P772" s="389"/>
      <c r="Q772" s="389"/>
      <c r="R772" s="389"/>
      <c r="S772" s="389"/>
      <c r="T772" s="389"/>
      <c r="U772" s="389"/>
      <c r="V772" s="389"/>
      <c r="W772" s="389"/>
      <c r="X772" s="389"/>
      <c r="Y772" s="389"/>
    </row>
    <row r="773" spans="1:25" ht="14.25" customHeight="1" x14ac:dyDescent="0.2">
      <c r="A773" s="384"/>
      <c r="B773" s="384"/>
      <c r="C773" s="389"/>
      <c r="D773" s="389"/>
      <c r="E773" s="389"/>
      <c r="F773" s="389"/>
      <c r="G773" s="430"/>
      <c r="H773" s="430"/>
      <c r="I773" s="389"/>
      <c r="J773" s="389"/>
      <c r="K773" s="389"/>
      <c r="L773" s="389"/>
      <c r="M773" s="389"/>
      <c r="N773" s="389"/>
      <c r="O773" s="389"/>
      <c r="P773" s="389"/>
      <c r="Q773" s="389"/>
      <c r="R773" s="389"/>
      <c r="S773" s="389"/>
      <c r="T773" s="389"/>
      <c r="U773" s="389"/>
      <c r="V773" s="389"/>
      <c r="W773" s="389"/>
      <c r="X773" s="389"/>
      <c r="Y773" s="389"/>
    </row>
    <row r="774" spans="1:25" ht="14.25" customHeight="1" x14ac:dyDescent="0.2">
      <c r="A774" s="384"/>
      <c r="B774" s="384"/>
      <c r="C774" s="389"/>
      <c r="D774" s="389"/>
      <c r="E774" s="389"/>
      <c r="F774" s="389"/>
      <c r="G774" s="430"/>
      <c r="H774" s="430"/>
      <c r="I774" s="389"/>
      <c r="J774" s="389"/>
      <c r="K774" s="389"/>
      <c r="L774" s="389"/>
      <c r="M774" s="389"/>
      <c r="N774" s="389"/>
      <c r="O774" s="389"/>
      <c r="P774" s="389"/>
      <c r="Q774" s="389"/>
      <c r="R774" s="389"/>
      <c r="S774" s="389"/>
      <c r="T774" s="389"/>
      <c r="U774" s="389"/>
      <c r="V774" s="389"/>
      <c r="W774" s="389"/>
      <c r="X774" s="389"/>
      <c r="Y774" s="389"/>
    </row>
    <row r="775" spans="1:25" ht="14.25" customHeight="1" x14ac:dyDescent="0.2">
      <c r="A775" s="384"/>
      <c r="B775" s="384"/>
      <c r="C775" s="389"/>
      <c r="D775" s="389"/>
      <c r="E775" s="389"/>
      <c r="F775" s="389"/>
      <c r="G775" s="430"/>
      <c r="H775" s="430"/>
      <c r="I775" s="389"/>
      <c r="J775" s="389"/>
      <c r="K775" s="389"/>
      <c r="L775" s="389"/>
      <c r="M775" s="389"/>
      <c r="N775" s="389"/>
      <c r="O775" s="389"/>
      <c r="P775" s="389"/>
      <c r="Q775" s="389"/>
      <c r="R775" s="389"/>
      <c r="S775" s="389"/>
      <c r="T775" s="389"/>
      <c r="U775" s="389"/>
      <c r="V775" s="389"/>
      <c r="W775" s="389"/>
      <c r="X775" s="389"/>
      <c r="Y775" s="389"/>
    </row>
    <row r="776" spans="1:25" ht="14.25" customHeight="1" x14ac:dyDescent="0.2">
      <c r="A776" s="384"/>
      <c r="B776" s="384"/>
      <c r="C776" s="389"/>
      <c r="D776" s="389"/>
      <c r="E776" s="389"/>
      <c r="F776" s="389"/>
      <c r="G776" s="430"/>
      <c r="H776" s="430"/>
      <c r="I776" s="389"/>
      <c r="J776" s="389"/>
      <c r="K776" s="389"/>
      <c r="L776" s="389"/>
      <c r="M776" s="389"/>
      <c r="N776" s="389"/>
      <c r="O776" s="389"/>
      <c r="P776" s="389"/>
      <c r="Q776" s="389"/>
      <c r="R776" s="389"/>
      <c r="S776" s="389"/>
      <c r="T776" s="389"/>
      <c r="U776" s="389"/>
      <c r="V776" s="389"/>
      <c r="W776" s="389"/>
      <c r="X776" s="389"/>
      <c r="Y776" s="389"/>
    </row>
    <row r="777" spans="1:25" ht="14.25" customHeight="1" x14ac:dyDescent="0.2">
      <c r="A777" s="384"/>
      <c r="B777" s="384"/>
      <c r="C777" s="389"/>
      <c r="D777" s="389"/>
      <c r="E777" s="389"/>
      <c r="F777" s="389"/>
      <c r="G777" s="430"/>
      <c r="H777" s="430"/>
      <c r="I777" s="389"/>
      <c r="J777" s="389"/>
      <c r="K777" s="389"/>
      <c r="L777" s="389"/>
      <c r="M777" s="389"/>
      <c r="N777" s="389"/>
      <c r="O777" s="389"/>
      <c r="P777" s="389"/>
      <c r="Q777" s="389"/>
      <c r="R777" s="389"/>
      <c r="S777" s="389"/>
      <c r="T777" s="389"/>
      <c r="U777" s="389"/>
      <c r="V777" s="389"/>
      <c r="W777" s="389"/>
      <c r="X777" s="389"/>
      <c r="Y777" s="389"/>
    </row>
    <row r="778" spans="1:25" ht="14.25" customHeight="1" x14ac:dyDescent="0.2">
      <c r="A778" s="384"/>
      <c r="B778" s="384"/>
      <c r="C778" s="389"/>
      <c r="D778" s="389"/>
      <c r="E778" s="389"/>
      <c r="F778" s="389"/>
      <c r="G778" s="430"/>
      <c r="H778" s="430"/>
      <c r="I778" s="389"/>
      <c r="J778" s="389"/>
      <c r="K778" s="389"/>
      <c r="L778" s="389"/>
      <c r="M778" s="389"/>
      <c r="N778" s="389"/>
      <c r="O778" s="389"/>
      <c r="P778" s="389"/>
      <c r="Q778" s="389"/>
      <c r="R778" s="389"/>
      <c r="S778" s="389"/>
      <c r="T778" s="389"/>
      <c r="U778" s="389"/>
      <c r="V778" s="389"/>
      <c r="W778" s="389"/>
      <c r="X778" s="389"/>
      <c r="Y778" s="389"/>
    </row>
    <row r="779" spans="1:25" ht="14.25" customHeight="1" x14ac:dyDescent="0.2">
      <c r="A779" s="384"/>
      <c r="B779" s="384"/>
      <c r="C779" s="389"/>
      <c r="D779" s="389"/>
      <c r="E779" s="389"/>
      <c r="F779" s="389"/>
      <c r="G779" s="430"/>
      <c r="H779" s="430"/>
      <c r="I779" s="389"/>
      <c r="J779" s="389"/>
      <c r="K779" s="389"/>
      <c r="L779" s="389"/>
      <c r="M779" s="389"/>
      <c r="N779" s="389"/>
      <c r="O779" s="389"/>
      <c r="P779" s="389"/>
      <c r="Q779" s="389"/>
      <c r="R779" s="389"/>
      <c r="S779" s="389"/>
      <c r="T779" s="389"/>
      <c r="U779" s="389"/>
      <c r="V779" s="389"/>
      <c r="W779" s="389"/>
      <c r="X779" s="389"/>
      <c r="Y779" s="389"/>
    </row>
    <row r="780" spans="1:25" ht="14.25" customHeight="1" x14ac:dyDescent="0.2">
      <c r="A780" s="384"/>
      <c r="B780" s="384"/>
      <c r="C780" s="389"/>
      <c r="D780" s="389"/>
      <c r="E780" s="389"/>
      <c r="F780" s="389"/>
      <c r="G780" s="430"/>
      <c r="H780" s="430"/>
      <c r="I780" s="389"/>
      <c r="J780" s="389"/>
      <c r="K780" s="389"/>
      <c r="L780" s="389"/>
      <c r="M780" s="389"/>
      <c r="N780" s="389"/>
      <c r="O780" s="389"/>
      <c r="P780" s="389"/>
      <c r="Q780" s="389"/>
      <c r="R780" s="389"/>
      <c r="S780" s="389"/>
      <c r="T780" s="389"/>
      <c r="U780" s="389"/>
      <c r="V780" s="389"/>
      <c r="W780" s="389"/>
      <c r="X780" s="389"/>
      <c r="Y780" s="389"/>
    </row>
    <row r="781" spans="1:25" ht="14.25" customHeight="1" x14ac:dyDescent="0.2">
      <c r="A781" s="384"/>
      <c r="B781" s="384"/>
      <c r="C781" s="389"/>
      <c r="D781" s="389"/>
      <c r="E781" s="389"/>
      <c r="F781" s="389"/>
      <c r="G781" s="430"/>
      <c r="H781" s="430"/>
      <c r="I781" s="389"/>
      <c r="J781" s="389"/>
      <c r="K781" s="389"/>
      <c r="L781" s="389"/>
      <c r="M781" s="389"/>
      <c r="N781" s="389"/>
      <c r="O781" s="389"/>
      <c r="P781" s="389"/>
      <c r="Q781" s="389"/>
      <c r="R781" s="389"/>
      <c r="S781" s="389"/>
      <c r="T781" s="389"/>
      <c r="U781" s="389"/>
      <c r="V781" s="389"/>
      <c r="W781" s="389"/>
      <c r="X781" s="389"/>
      <c r="Y781" s="389"/>
    </row>
    <row r="782" spans="1:25" ht="14.25" customHeight="1" x14ac:dyDescent="0.2">
      <c r="A782" s="384"/>
      <c r="B782" s="384"/>
      <c r="C782" s="389"/>
      <c r="D782" s="389"/>
      <c r="E782" s="389"/>
      <c r="F782" s="389"/>
      <c r="G782" s="430"/>
      <c r="H782" s="430"/>
      <c r="I782" s="389"/>
      <c r="J782" s="389"/>
      <c r="K782" s="389"/>
      <c r="L782" s="389"/>
      <c r="M782" s="389"/>
      <c r="N782" s="389"/>
      <c r="O782" s="389"/>
      <c r="P782" s="389"/>
      <c r="Q782" s="389"/>
      <c r="R782" s="389"/>
      <c r="S782" s="389"/>
      <c r="T782" s="389"/>
      <c r="U782" s="389"/>
      <c r="V782" s="389"/>
      <c r="W782" s="389"/>
      <c r="X782" s="389"/>
      <c r="Y782" s="389"/>
    </row>
    <row r="783" spans="1:25" ht="14.25" customHeight="1" x14ac:dyDescent="0.2">
      <c r="A783" s="384"/>
      <c r="B783" s="384"/>
      <c r="C783" s="389"/>
      <c r="D783" s="389"/>
      <c r="E783" s="389"/>
      <c r="F783" s="389"/>
      <c r="G783" s="430"/>
      <c r="H783" s="430"/>
      <c r="I783" s="389"/>
      <c r="J783" s="389"/>
      <c r="K783" s="389"/>
      <c r="L783" s="389"/>
      <c r="M783" s="389"/>
      <c r="N783" s="389"/>
      <c r="O783" s="389"/>
      <c r="P783" s="389"/>
      <c r="Q783" s="389"/>
      <c r="R783" s="389"/>
      <c r="S783" s="389"/>
      <c r="T783" s="389"/>
      <c r="U783" s="389"/>
      <c r="V783" s="389"/>
      <c r="W783" s="389"/>
      <c r="X783" s="389"/>
      <c r="Y783" s="389"/>
    </row>
    <row r="784" spans="1:25" ht="14.25" customHeight="1" x14ac:dyDescent="0.2">
      <c r="A784" s="384"/>
      <c r="B784" s="384"/>
      <c r="C784" s="389"/>
      <c r="D784" s="389"/>
      <c r="E784" s="389"/>
      <c r="F784" s="389"/>
      <c r="G784" s="430"/>
      <c r="H784" s="430"/>
      <c r="I784" s="389"/>
      <c r="J784" s="389"/>
      <c r="K784" s="389"/>
      <c r="L784" s="389"/>
      <c r="M784" s="389"/>
      <c r="N784" s="389"/>
      <c r="O784" s="389"/>
      <c r="P784" s="389"/>
      <c r="Q784" s="389"/>
      <c r="R784" s="389"/>
      <c r="S784" s="389"/>
      <c r="T784" s="389"/>
      <c r="U784" s="389"/>
      <c r="V784" s="389"/>
      <c r="W784" s="389"/>
      <c r="X784" s="389"/>
      <c r="Y784" s="389"/>
    </row>
    <row r="785" spans="1:25" ht="14.25" customHeight="1" x14ac:dyDescent="0.2">
      <c r="A785" s="384"/>
      <c r="B785" s="384"/>
      <c r="C785" s="389"/>
      <c r="D785" s="389"/>
      <c r="E785" s="389"/>
      <c r="F785" s="389"/>
      <c r="G785" s="430"/>
      <c r="H785" s="430"/>
      <c r="I785" s="389"/>
      <c r="J785" s="389"/>
      <c r="K785" s="389"/>
      <c r="L785" s="389"/>
      <c r="M785" s="389"/>
      <c r="N785" s="389"/>
      <c r="O785" s="389"/>
      <c r="P785" s="389"/>
      <c r="Q785" s="389"/>
      <c r="R785" s="389"/>
      <c r="S785" s="389"/>
      <c r="T785" s="389"/>
      <c r="U785" s="389"/>
      <c r="V785" s="389"/>
      <c r="W785" s="389"/>
      <c r="X785" s="389"/>
      <c r="Y785" s="389"/>
    </row>
    <row r="786" spans="1:25" ht="14.25" customHeight="1" x14ac:dyDescent="0.2">
      <c r="A786" s="384"/>
      <c r="B786" s="384"/>
      <c r="C786" s="389"/>
      <c r="D786" s="389"/>
      <c r="E786" s="389"/>
      <c r="F786" s="389"/>
      <c r="G786" s="430"/>
      <c r="H786" s="430"/>
      <c r="I786" s="389"/>
      <c r="J786" s="389"/>
      <c r="K786" s="389"/>
      <c r="L786" s="389"/>
      <c r="M786" s="389"/>
      <c r="N786" s="389"/>
      <c r="O786" s="389"/>
      <c r="P786" s="389"/>
      <c r="Q786" s="389"/>
      <c r="R786" s="389"/>
      <c r="S786" s="389"/>
      <c r="T786" s="389"/>
      <c r="U786" s="389"/>
      <c r="V786" s="389"/>
      <c r="W786" s="389"/>
      <c r="X786" s="389"/>
      <c r="Y786" s="389"/>
    </row>
    <row r="787" spans="1:25" ht="14.25" customHeight="1" x14ac:dyDescent="0.2">
      <c r="A787" s="384"/>
      <c r="B787" s="384"/>
      <c r="C787" s="389"/>
      <c r="D787" s="389"/>
      <c r="E787" s="389"/>
      <c r="F787" s="389"/>
      <c r="G787" s="430"/>
      <c r="H787" s="430"/>
      <c r="I787" s="389"/>
      <c r="J787" s="389"/>
      <c r="K787" s="389"/>
      <c r="L787" s="389"/>
      <c r="M787" s="389"/>
      <c r="N787" s="389"/>
      <c r="O787" s="389"/>
      <c r="P787" s="389"/>
      <c r="Q787" s="389"/>
      <c r="R787" s="389"/>
      <c r="S787" s="389"/>
      <c r="T787" s="389"/>
      <c r="U787" s="389"/>
      <c r="V787" s="389"/>
      <c r="W787" s="389"/>
      <c r="X787" s="389"/>
      <c r="Y787" s="389"/>
    </row>
    <row r="788" spans="1:25" ht="14.25" customHeight="1" x14ac:dyDescent="0.2">
      <c r="A788" s="384"/>
      <c r="B788" s="384"/>
      <c r="C788" s="389"/>
      <c r="D788" s="389"/>
      <c r="E788" s="389"/>
      <c r="F788" s="389"/>
      <c r="G788" s="430"/>
      <c r="H788" s="430"/>
      <c r="I788" s="389"/>
      <c r="J788" s="389"/>
      <c r="K788" s="389"/>
      <c r="L788" s="389"/>
      <c r="M788" s="389"/>
      <c r="N788" s="389"/>
      <c r="O788" s="389"/>
      <c r="P788" s="389"/>
      <c r="Q788" s="389"/>
      <c r="R788" s="389"/>
      <c r="S788" s="389"/>
      <c r="T788" s="389"/>
      <c r="U788" s="389"/>
      <c r="V788" s="389"/>
      <c r="W788" s="389"/>
      <c r="X788" s="389"/>
      <c r="Y788" s="389"/>
    </row>
    <row r="789" spans="1:25" ht="14.25" customHeight="1" x14ac:dyDescent="0.2">
      <c r="A789" s="384"/>
      <c r="B789" s="384"/>
      <c r="C789" s="389"/>
      <c r="D789" s="389"/>
      <c r="E789" s="389"/>
      <c r="F789" s="389"/>
      <c r="G789" s="430"/>
      <c r="H789" s="430"/>
      <c r="I789" s="389"/>
      <c r="J789" s="389"/>
      <c r="K789" s="389"/>
      <c r="L789" s="389"/>
      <c r="M789" s="389"/>
      <c r="N789" s="389"/>
      <c r="O789" s="389"/>
      <c r="P789" s="389"/>
      <c r="Q789" s="389"/>
      <c r="R789" s="389"/>
      <c r="S789" s="389"/>
      <c r="T789" s="389"/>
      <c r="U789" s="389"/>
      <c r="V789" s="389"/>
      <c r="W789" s="389"/>
      <c r="X789" s="389"/>
      <c r="Y789" s="389"/>
    </row>
    <row r="790" spans="1:25" ht="14.25" customHeight="1" x14ac:dyDescent="0.2">
      <c r="A790" s="384"/>
      <c r="B790" s="384"/>
      <c r="C790" s="389"/>
      <c r="D790" s="389"/>
      <c r="E790" s="389"/>
      <c r="F790" s="389"/>
      <c r="G790" s="430"/>
      <c r="H790" s="430"/>
      <c r="I790" s="389"/>
      <c r="J790" s="389"/>
      <c r="K790" s="389"/>
      <c r="L790" s="389"/>
      <c r="M790" s="389"/>
      <c r="N790" s="389"/>
      <c r="O790" s="389"/>
      <c r="P790" s="389"/>
      <c r="Q790" s="389"/>
      <c r="R790" s="389"/>
      <c r="S790" s="389"/>
      <c r="T790" s="389"/>
      <c r="U790" s="389"/>
      <c r="V790" s="389"/>
      <c r="W790" s="389"/>
      <c r="X790" s="389"/>
      <c r="Y790" s="389"/>
    </row>
    <row r="791" spans="1:25" ht="14.25" customHeight="1" x14ac:dyDescent="0.2">
      <c r="A791" s="384"/>
      <c r="B791" s="384"/>
      <c r="C791" s="389"/>
      <c r="D791" s="389"/>
      <c r="E791" s="389"/>
      <c r="F791" s="389"/>
      <c r="G791" s="430"/>
      <c r="H791" s="430"/>
      <c r="I791" s="389"/>
      <c r="J791" s="389"/>
      <c r="K791" s="389"/>
      <c r="L791" s="389"/>
      <c r="M791" s="389"/>
      <c r="N791" s="389"/>
      <c r="O791" s="389"/>
      <c r="P791" s="389"/>
      <c r="Q791" s="389"/>
      <c r="R791" s="389"/>
      <c r="S791" s="389"/>
      <c r="T791" s="389"/>
      <c r="U791" s="389"/>
      <c r="V791" s="389"/>
      <c r="W791" s="389"/>
      <c r="X791" s="389"/>
      <c r="Y791" s="389"/>
    </row>
    <row r="792" spans="1:25" ht="14.25" customHeight="1" x14ac:dyDescent="0.2">
      <c r="A792" s="384"/>
      <c r="B792" s="384"/>
      <c r="C792" s="389"/>
      <c r="D792" s="389"/>
      <c r="E792" s="389"/>
      <c r="F792" s="389"/>
      <c r="G792" s="430"/>
      <c r="H792" s="430"/>
      <c r="I792" s="389"/>
      <c r="J792" s="389"/>
      <c r="K792" s="389"/>
      <c r="L792" s="389"/>
      <c r="M792" s="389"/>
      <c r="N792" s="389"/>
      <c r="O792" s="389"/>
      <c r="P792" s="389"/>
      <c r="Q792" s="389"/>
      <c r="R792" s="389"/>
      <c r="S792" s="389"/>
      <c r="T792" s="389"/>
      <c r="U792" s="389"/>
      <c r="V792" s="389"/>
      <c r="W792" s="389"/>
      <c r="X792" s="389"/>
      <c r="Y792" s="389"/>
    </row>
    <row r="793" spans="1:25" ht="14.25" customHeight="1" x14ac:dyDescent="0.2">
      <c r="A793" s="384"/>
      <c r="B793" s="384"/>
      <c r="C793" s="389"/>
      <c r="D793" s="389"/>
      <c r="E793" s="389"/>
      <c r="F793" s="389"/>
      <c r="G793" s="430"/>
      <c r="H793" s="430"/>
      <c r="I793" s="389"/>
      <c r="J793" s="389"/>
      <c r="K793" s="389"/>
      <c r="L793" s="389"/>
      <c r="M793" s="389"/>
      <c r="N793" s="389"/>
      <c r="O793" s="389"/>
      <c r="P793" s="389"/>
      <c r="Q793" s="389"/>
      <c r="R793" s="389"/>
      <c r="S793" s="389"/>
      <c r="T793" s="389"/>
      <c r="U793" s="389"/>
      <c r="V793" s="389"/>
      <c r="W793" s="389"/>
      <c r="X793" s="389"/>
      <c r="Y793" s="389"/>
    </row>
    <row r="794" spans="1:25" ht="14.25" customHeight="1" x14ac:dyDescent="0.2">
      <c r="A794" s="384"/>
      <c r="B794" s="384"/>
      <c r="C794" s="389"/>
      <c r="D794" s="389"/>
      <c r="E794" s="389"/>
      <c r="F794" s="389"/>
      <c r="G794" s="430"/>
      <c r="H794" s="430"/>
      <c r="I794" s="389"/>
      <c r="J794" s="389"/>
      <c r="K794" s="389"/>
      <c r="L794" s="389"/>
      <c r="M794" s="389"/>
      <c r="N794" s="389"/>
      <c r="O794" s="389"/>
      <c r="P794" s="389"/>
      <c r="Q794" s="389"/>
      <c r="R794" s="389"/>
      <c r="S794" s="389"/>
      <c r="T794" s="389"/>
      <c r="U794" s="389"/>
      <c r="V794" s="389"/>
      <c r="W794" s="389"/>
      <c r="X794" s="389"/>
      <c r="Y794" s="389"/>
    </row>
    <row r="795" spans="1:25" ht="14.25" customHeight="1" x14ac:dyDescent="0.2">
      <c r="A795" s="384"/>
      <c r="B795" s="384"/>
      <c r="C795" s="389"/>
      <c r="D795" s="389"/>
      <c r="E795" s="389"/>
      <c r="F795" s="389"/>
      <c r="G795" s="430"/>
      <c r="H795" s="430"/>
      <c r="I795" s="389"/>
      <c r="J795" s="389"/>
      <c r="K795" s="389"/>
      <c r="L795" s="389"/>
      <c r="M795" s="389"/>
      <c r="N795" s="389"/>
      <c r="O795" s="389"/>
      <c r="P795" s="389"/>
      <c r="Q795" s="389"/>
      <c r="R795" s="389"/>
      <c r="S795" s="389"/>
      <c r="T795" s="389"/>
      <c r="U795" s="389"/>
      <c r="V795" s="389"/>
      <c r="W795" s="389"/>
      <c r="X795" s="389"/>
      <c r="Y795" s="389"/>
    </row>
    <row r="796" spans="1:25" ht="14.25" customHeight="1" x14ac:dyDescent="0.2">
      <c r="A796" s="384"/>
      <c r="B796" s="384"/>
      <c r="C796" s="389"/>
      <c r="D796" s="389"/>
      <c r="E796" s="389"/>
      <c r="F796" s="389"/>
      <c r="G796" s="430"/>
      <c r="H796" s="430"/>
      <c r="I796" s="389"/>
      <c r="J796" s="389"/>
      <c r="K796" s="389"/>
      <c r="L796" s="389"/>
      <c r="M796" s="389"/>
      <c r="N796" s="389"/>
      <c r="O796" s="389"/>
      <c r="P796" s="389"/>
      <c r="Q796" s="389"/>
      <c r="R796" s="389"/>
      <c r="S796" s="389"/>
      <c r="T796" s="389"/>
      <c r="U796" s="389"/>
      <c r="V796" s="389"/>
      <c r="W796" s="389"/>
      <c r="X796" s="389"/>
      <c r="Y796" s="389"/>
    </row>
    <row r="797" spans="1:25" ht="14.25" customHeight="1" x14ac:dyDescent="0.2">
      <c r="A797" s="384"/>
      <c r="B797" s="384"/>
      <c r="C797" s="389"/>
      <c r="D797" s="389"/>
      <c r="E797" s="389"/>
      <c r="F797" s="389"/>
      <c r="G797" s="430"/>
      <c r="H797" s="430"/>
      <c r="I797" s="389"/>
      <c r="J797" s="389"/>
      <c r="K797" s="389"/>
      <c r="L797" s="389"/>
      <c r="M797" s="389"/>
      <c r="N797" s="389"/>
      <c r="O797" s="389"/>
      <c r="P797" s="389"/>
      <c r="Q797" s="389"/>
      <c r="R797" s="389"/>
      <c r="S797" s="389"/>
      <c r="T797" s="389"/>
      <c r="U797" s="389"/>
      <c r="V797" s="389"/>
      <c r="W797" s="389"/>
      <c r="X797" s="389"/>
      <c r="Y797" s="389"/>
    </row>
    <row r="798" spans="1:25" ht="14.25" customHeight="1" x14ac:dyDescent="0.2">
      <c r="A798" s="384"/>
      <c r="B798" s="384"/>
      <c r="C798" s="389"/>
      <c r="D798" s="389"/>
      <c r="E798" s="389"/>
      <c r="F798" s="389"/>
      <c r="G798" s="430"/>
      <c r="H798" s="430"/>
      <c r="I798" s="389"/>
      <c r="J798" s="389"/>
      <c r="K798" s="389"/>
      <c r="L798" s="389"/>
      <c r="M798" s="389"/>
      <c r="N798" s="389"/>
      <c r="O798" s="389"/>
      <c r="P798" s="389"/>
      <c r="Q798" s="389"/>
      <c r="R798" s="389"/>
      <c r="S798" s="389"/>
      <c r="T798" s="389"/>
      <c r="U798" s="389"/>
      <c r="V798" s="389"/>
      <c r="W798" s="389"/>
      <c r="X798" s="389"/>
      <c r="Y798" s="389"/>
    </row>
    <row r="799" spans="1:25" ht="14.25" customHeight="1" x14ac:dyDescent="0.2">
      <c r="A799" s="384"/>
      <c r="B799" s="384"/>
      <c r="C799" s="389"/>
      <c r="D799" s="389"/>
      <c r="E799" s="389"/>
      <c r="F799" s="389"/>
      <c r="G799" s="430"/>
      <c r="H799" s="430"/>
      <c r="I799" s="389"/>
      <c r="J799" s="389"/>
      <c r="K799" s="389"/>
      <c r="L799" s="389"/>
      <c r="M799" s="389"/>
      <c r="N799" s="389"/>
      <c r="O799" s="389"/>
      <c r="P799" s="389"/>
      <c r="Q799" s="389"/>
      <c r="R799" s="389"/>
      <c r="S799" s="389"/>
      <c r="T799" s="389"/>
      <c r="U799" s="389"/>
      <c r="V799" s="389"/>
      <c r="W799" s="389"/>
      <c r="X799" s="389"/>
      <c r="Y799" s="389"/>
    </row>
    <row r="800" spans="1:25" ht="14.25" customHeight="1" x14ac:dyDescent="0.2">
      <c r="A800" s="384"/>
      <c r="B800" s="384"/>
      <c r="C800" s="389"/>
      <c r="D800" s="389"/>
      <c r="E800" s="389"/>
      <c r="F800" s="389"/>
      <c r="G800" s="430"/>
      <c r="H800" s="430"/>
      <c r="I800" s="389"/>
      <c r="J800" s="389"/>
      <c r="K800" s="389"/>
      <c r="L800" s="389"/>
      <c r="M800" s="389"/>
      <c r="N800" s="389"/>
      <c r="O800" s="389"/>
      <c r="P800" s="389"/>
      <c r="Q800" s="389"/>
      <c r="R800" s="389"/>
      <c r="S800" s="389"/>
      <c r="T800" s="389"/>
      <c r="U800" s="389"/>
      <c r="V800" s="389"/>
      <c r="W800" s="389"/>
      <c r="X800" s="389"/>
      <c r="Y800" s="389"/>
    </row>
    <row r="801" spans="1:25" ht="14.25" customHeight="1" x14ac:dyDescent="0.2">
      <c r="A801" s="384"/>
      <c r="B801" s="384"/>
      <c r="C801" s="389"/>
      <c r="D801" s="389"/>
      <c r="E801" s="389"/>
      <c r="F801" s="389"/>
      <c r="G801" s="430"/>
      <c r="H801" s="430"/>
      <c r="I801" s="389"/>
      <c r="J801" s="389"/>
      <c r="K801" s="389"/>
      <c r="L801" s="389"/>
      <c r="M801" s="389"/>
      <c r="N801" s="389"/>
      <c r="O801" s="389"/>
      <c r="P801" s="389"/>
      <c r="Q801" s="389"/>
      <c r="R801" s="389"/>
      <c r="S801" s="389"/>
      <c r="T801" s="389"/>
      <c r="U801" s="389"/>
      <c r="V801" s="389"/>
      <c r="W801" s="389"/>
      <c r="X801" s="389"/>
      <c r="Y801" s="389"/>
    </row>
    <row r="802" spans="1:25" ht="14.25" customHeight="1" x14ac:dyDescent="0.2">
      <c r="A802" s="384"/>
      <c r="B802" s="384"/>
      <c r="C802" s="389"/>
      <c r="D802" s="389"/>
      <c r="E802" s="389"/>
      <c r="F802" s="389"/>
      <c r="G802" s="430"/>
      <c r="H802" s="430"/>
      <c r="I802" s="389"/>
      <c r="J802" s="389"/>
      <c r="K802" s="389"/>
      <c r="L802" s="389"/>
      <c r="M802" s="389"/>
      <c r="N802" s="389"/>
      <c r="O802" s="389"/>
      <c r="P802" s="389"/>
      <c r="Q802" s="389"/>
      <c r="R802" s="389"/>
      <c r="S802" s="389"/>
      <c r="T802" s="389"/>
      <c r="U802" s="389"/>
      <c r="V802" s="389"/>
      <c r="W802" s="389"/>
      <c r="X802" s="389"/>
      <c r="Y802" s="389"/>
    </row>
    <row r="803" spans="1:25" ht="14.25" customHeight="1" x14ac:dyDescent="0.2">
      <c r="A803" s="384"/>
      <c r="B803" s="384"/>
      <c r="C803" s="389"/>
      <c r="D803" s="389"/>
      <c r="E803" s="389"/>
      <c r="F803" s="389"/>
      <c r="G803" s="430"/>
      <c r="H803" s="430"/>
      <c r="I803" s="389"/>
      <c r="J803" s="389"/>
      <c r="K803" s="389"/>
      <c r="L803" s="389"/>
      <c r="M803" s="389"/>
      <c r="N803" s="389"/>
      <c r="O803" s="389"/>
      <c r="P803" s="389"/>
      <c r="Q803" s="389"/>
      <c r="R803" s="389"/>
      <c r="S803" s="389"/>
      <c r="T803" s="389"/>
      <c r="U803" s="389"/>
      <c r="V803" s="389"/>
      <c r="W803" s="389"/>
      <c r="X803" s="389"/>
      <c r="Y803" s="389"/>
    </row>
    <row r="804" spans="1:25" ht="14.25" customHeight="1" x14ac:dyDescent="0.2">
      <c r="A804" s="384"/>
      <c r="B804" s="384"/>
      <c r="C804" s="389"/>
      <c r="D804" s="389"/>
      <c r="E804" s="389"/>
      <c r="F804" s="389"/>
      <c r="G804" s="430"/>
      <c r="H804" s="430"/>
      <c r="I804" s="389"/>
      <c r="J804" s="389"/>
      <c r="K804" s="389"/>
      <c r="L804" s="389"/>
      <c r="M804" s="389"/>
      <c r="N804" s="389"/>
      <c r="O804" s="389"/>
      <c r="P804" s="389"/>
      <c r="Q804" s="389"/>
      <c r="R804" s="389"/>
      <c r="S804" s="389"/>
      <c r="T804" s="389"/>
      <c r="U804" s="389"/>
      <c r="V804" s="389"/>
      <c r="W804" s="389"/>
      <c r="X804" s="389"/>
      <c r="Y804" s="389"/>
    </row>
    <row r="805" spans="1:25" ht="14.25" customHeight="1" x14ac:dyDescent="0.2">
      <c r="A805" s="384"/>
      <c r="B805" s="384"/>
      <c r="C805" s="389"/>
      <c r="D805" s="389"/>
      <c r="E805" s="389"/>
      <c r="F805" s="389"/>
      <c r="G805" s="430"/>
      <c r="H805" s="430"/>
      <c r="I805" s="389"/>
      <c r="J805" s="389"/>
      <c r="K805" s="389"/>
      <c r="L805" s="389"/>
      <c r="M805" s="389"/>
      <c r="N805" s="389"/>
      <c r="O805" s="389"/>
      <c r="P805" s="389"/>
      <c r="Q805" s="389"/>
      <c r="R805" s="389"/>
      <c r="S805" s="389"/>
      <c r="T805" s="389"/>
      <c r="U805" s="389"/>
      <c r="V805" s="389"/>
      <c r="W805" s="389"/>
      <c r="X805" s="389"/>
      <c r="Y805" s="389"/>
    </row>
    <row r="806" spans="1:25" ht="14.25" customHeight="1" x14ac:dyDescent="0.2">
      <c r="A806" s="384"/>
      <c r="B806" s="384"/>
      <c r="C806" s="389"/>
      <c r="D806" s="389"/>
      <c r="E806" s="389"/>
      <c r="F806" s="389"/>
      <c r="G806" s="430"/>
      <c r="H806" s="430"/>
      <c r="I806" s="389"/>
      <c r="J806" s="389"/>
      <c r="K806" s="389"/>
      <c r="L806" s="389"/>
      <c r="M806" s="389"/>
      <c r="N806" s="389"/>
      <c r="O806" s="389"/>
      <c r="P806" s="389"/>
      <c r="Q806" s="389"/>
      <c r="R806" s="389"/>
      <c r="S806" s="389"/>
      <c r="T806" s="389"/>
      <c r="U806" s="389"/>
      <c r="V806" s="389"/>
      <c r="W806" s="389"/>
      <c r="X806" s="389"/>
      <c r="Y806" s="389"/>
    </row>
    <row r="807" spans="1:25" ht="14.25" customHeight="1" x14ac:dyDescent="0.2">
      <c r="A807" s="384"/>
      <c r="B807" s="384"/>
      <c r="C807" s="389"/>
      <c r="D807" s="389"/>
      <c r="E807" s="389"/>
      <c r="F807" s="389"/>
      <c r="G807" s="430"/>
      <c r="H807" s="430"/>
      <c r="I807" s="389"/>
      <c r="J807" s="389"/>
      <c r="K807" s="389"/>
      <c r="L807" s="389"/>
      <c r="M807" s="389"/>
      <c r="N807" s="389"/>
      <c r="O807" s="389"/>
      <c r="P807" s="389"/>
      <c r="Q807" s="389"/>
      <c r="R807" s="389"/>
      <c r="S807" s="389"/>
      <c r="T807" s="389"/>
      <c r="U807" s="389"/>
      <c r="V807" s="389"/>
      <c r="W807" s="389"/>
      <c r="X807" s="389"/>
      <c r="Y807" s="389"/>
    </row>
    <row r="808" spans="1:25" ht="14.25" customHeight="1" x14ac:dyDescent="0.2">
      <c r="A808" s="384"/>
      <c r="B808" s="384"/>
      <c r="C808" s="389"/>
      <c r="D808" s="389"/>
      <c r="E808" s="389"/>
      <c r="F808" s="389"/>
      <c r="G808" s="430"/>
      <c r="H808" s="430"/>
      <c r="I808" s="389"/>
      <c r="J808" s="389"/>
      <c r="K808" s="389"/>
      <c r="L808" s="389"/>
      <c r="M808" s="389"/>
      <c r="N808" s="389"/>
      <c r="O808" s="389"/>
      <c r="P808" s="389"/>
      <c r="Q808" s="389"/>
      <c r="R808" s="389"/>
      <c r="S808" s="389"/>
      <c r="T808" s="389"/>
      <c r="U808" s="389"/>
      <c r="V808" s="389"/>
      <c r="W808" s="389"/>
      <c r="X808" s="389"/>
      <c r="Y808" s="389"/>
    </row>
    <row r="809" spans="1:25" ht="14.25" customHeight="1" x14ac:dyDescent="0.2">
      <c r="A809" s="384"/>
      <c r="B809" s="384"/>
      <c r="C809" s="389"/>
      <c r="D809" s="389"/>
      <c r="E809" s="389"/>
      <c r="F809" s="389"/>
      <c r="G809" s="430"/>
      <c r="H809" s="430"/>
      <c r="I809" s="389"/>
      <c r="J809" s="389"/>
      <c r="K809" s="389"/>
      <c r="L809" s="389"/>
      <c r="M809" s="389"/>
      <c r="N809" s="389"/>
      <c r="O809" s="389"/>
      <c r="P809" s="389"/>
      <c r="Q809" s="389"/>
      <c r="R809" s="389"/>
      <c r="S809" s="389"/>
      <c r="T809" s="389"/>
      <c r="U809" s="389"/>
      <c r="V809" s="389"/>
      <c r="W809" s="389"/>
      <c r="X809" s="389"/>
      <c r="Y809" s="389"/>
    </row>
    <row r="810" spans="1:25" ht="14.25" customHeight="1" x14ac:dyDescent="0.2">
      <c r="A810" s="384"/>
      <c r="B810" s="384"/>
      <c r="C810" s="389"/>
      <c r="D810" s="389"/>
      <c r="E810" s="389"/>
      <c r="F810" s="389"/>
      <c r="G810" s="430"/>
      <c r="H810" s="430"/>
      <c r="I810" s="389"/>
      <c r="J810" s="389"/>
      <c r="K810" s="389"/>
      <c r="L810" s="389"/>
      <c r="M810" s="389"/>
      <c r="N810" s="389"/>
      <c r="O810" s="389"/>
      <c r="P810" s="389"/>
      <c r="Q810" s="389"/>
      <c r="R810" s="389"/>
      <c r="S810" s="389"/>
      <c r="T810" s="389"/>
      <c r="U810" s="389"/>
      <c r="V810" s="389"/>
      <c r="W810" s="389"/>
      <c r="X810" s="389"/>
      <c r="Y810" s="389"/>
    </row>
    <row r="811" spans="1:25" ht="14.25" customHeight="1" x14ac:dyDescent="0.2">
      <c r="A811" s="384"/>
      <c r="B811" s="384"/>
      <c r="C811" s="389"/>
      <c r="D811" s="389"/>
      <c r="E811" s="389"/>
      <c r="F811" s="389"/>
      <c r="G811" s="430"/>
      <c r="H811" s="430"/>
      <c r="I811" s="389"/>
      <c r="J811" s="389"/>
      <c r="K811" s="389"/>
      <c r="L811" s="389"/>
      <c r="M811" s="389"/>
      <c r="N811" s="389"/>
      <c r="O811" s="389"/>
      <c r="P811" s="389"/>
      <c r="Q811" s="389"/>
      <c r="R811" s="389"/>
      <c r="S811" s="389"/>
      <c r="T811" s="389"/>
      <c r="U811" s="389"/>
      <c r="V811" s="389"/>
      <c r="W811" s="389"/>
      <c r="X811" s="389"/>
      <c r="Y811" s="389"/>
    </row>
    <row r="812" spans="1:25" ht="14.25" customHeight="1" x14ac:dyDescent="0.2">
      <c r="A812" s="384"/>
      <c r="B812" s="384"/>
      <c r="C812" s="389"/>
      <c r="D812" s="389"/>
      <c r="E812" s="389"/>
      <c r="F812" s="389"/>
      <c r="G812" s="430"/>
      <c r="H812" s="430"/>
      <c r="I812" s="389"/>
      <c r="J812" s="389"/>
      <c r="K812" s="389"/>
      <c r="L812" s="389"/>
      <c r="M812" s="389"/>
      <c r="N812" s="389"/>
      <c r="O812" s="389"/>
      <c r="P812" s="389"/>
      <c r="Q812" s="389"/>
      <c r="R812" s="389"/>
      <c r="S812" s="389"/>
      <c r="T812" s="389"/>
      <c r="U812" s="389"/>
      <c r="V812" s="389"/>
      <c r="W812" s="389"/>
      <c r="X812" s="389"/>
      <c r="Y812" s="389"/>
    </row>
    <row r="813" spans="1:25" ht="14.25" customHeight="1" x14ac:dyDescent="0.2">
      <c r="A813" s="384"/>
      <c r="B813" s="384"/>
      <c r="C813" s="389"/>
      <c r="D813" s="389"/>
      <c r="E813" s="389"/>
      <c r="F813" s="389"/>
      <c r="G813" s="430"/>
      <c r="H813" s="430"/>
      <c r="I813" s="389"/>
      <c r="J813" s="389"/>
      <c r="K813" s="389"/>
      <c r="L813" s="389"/>
      <c r="M813" s="389"/>
      <c r="N813" s="389"/>
      <c r="O813" s="389"/>
      <c r="P813" s="389"/>
      <c r="Q813" s="389"/>
      <c r="R813" s="389"/>
      <c r="S813" s="389"/>
      <c r="T813" s="389"/>
      <c r="U813" s="389"/>
      <c r="V813" s="389"/>
      <c r="W813" s="389"/>
      <c r="X813" s="389"/>
      <c r="Y813" s="389"/>
    </row>
    <row r="814" spans="1:25" ht="14.25" customHeight="1" x14ac:dyDescent="0.2">
      <c r="A814" s="384"/>
      <c r="B814" s="384"/>
      <c r="C814" s="389"/>
      <c r="D814" s="389"/>
      <c r="E814" s="389"/>
      <c r="F814" s="389"/>
      <c r="G814" s="430"/>
      <c r="H814" s="430"/>
      <c r="I814" s="389"/>
      <c r="J814" s="389"/>
      <c r="K814" s="389"/>
      <c r="L814" s="389"/>
      <c r="M814" s="389"/>
      <c r="N814" s="389"/>
      <c r="O814" s="389"/>
      <c r="P814" s="389"/>
      <c r="Q814" s="389"/>
      <c r="R814" s="389"/>
      <c r="S814" s="389"/>
      <c r="T814" s="389"/>
      <c r="U814" s="389"/>
      <c r="V814" s="389"/>
      <c r="W814" s="389"/>
      <c r="X814" s="389"/>
      <c r="Y814" s="389"/>
    </row>
    <row r="815" spans="1:25" ht="14.25" customHeight="1" x14ac:dyDescent="0.2">
      <c r="A815" s="384"/>
      <c r="B815" s="384"/>
      <c r="C815" s="389"/>
      <c r="D815" s="389"/>
      <c r="E815" s="389"/>
      <c r="F815" s="389"/>
      <c r="G815" s="430"/>
      <c r="H815" s="430"/>
      <c r="I815" s="389"/>
      <c r="J815" s="389"/>
      <c r="K815" s="389"/>
      <c r="L815" s="389"/>
      <c r="M815" s="389"/>
      <c r="N815" s="389"/>
      <c r="O815" s="389"/>
      <c r="P815" s="389"/>
      <c r="Q815" s="389"/>
      <c r="R815" s="389"/>
      <c r="S815" s="389"/>
      <c r="T815" s="389"/>
      <c r="U815" s="389"/>
      <c r="V815" s="389"/>
      <c r="W815" s="389"/>
      <c r="X815" s="389"/>
      <c r="Y815" s="389"/>
    </row>
    <row r="816" spans="1:25" ht="14.25" customHeight="1" x14ac:dyDescent="0.2">
      <c r="A816" s="384"/>
      <c r="B816" s="384"/>
      <c r="C816" s="389"/>
      <c r="D816" s="389"/>
      <c r="E816" s="389"/>
      <c r="F816" s="389"/>
      <c r="G816" s="430"/>
      <c r="H816" s="430"/>
      <c r="I816" s="389"/>
      <c r="J816" s="389"/>
      <c r="K816" s="389"/>
      <c r="L816" s="389"/>
      <c r="M816" s="389"/>
      <c r="N816" s="389"/>
      <c r="O816" s="389"/>
      <c r="P816" s="389"/>
      <c r="Q816" s="389"/>
      <c r="R816" s="389"/>
      <c r="S816" s="389"/>
      <c r="T816" s="389"/>
      <c r="U816" s="389"/>
      <c r="V816" s="389"/>
      <c r="W816" s="389"/>
      <c r="X816" s="389"/>
      <c r="Y816" s="389"/>
    </row>
    <row r="817" spans="1:25" ht="14.25" customHeight="1" x14ac:dyDescent="0.2">
      <c r="A817" s="384"/>
      <c r="B817" s="384"/>
      <c r="C817" s="389"/>
      <c r="D817" s="389"/>
      <c r="E817" s="389"/>
      <c r="F817" s="389"/>
      <c r="G817" s="430"/>
      <c r="H817" s="430"/>
      <c r="I817" s="389"/>
      <c r="J817" s="389"/>
      <c r="K817" s="389"/>
      <c r="L817" s="389"/>
      <c r="M817" s="389"/>
      <c r="N817" s="389"/>
      <c r="O817" s="389"/>
      <c r="P817" s="389"/>
      <c r="Q817" s="389"/>
      <c r="R817" s="389"/>
      <c r="S817" s="389"/>
      <c r="T817" s="389"/>
      <c r="U817" s="389"/>
      <c r="V817" s="389"/>
      <c r="W817" s="389"/>
      <c r="X817" s="389"/>
      <c r="Y817" s="389"/>
    </row>
    <row r="818" spans="1:25" ht="14.25" customHeight="1" x14ac:dyDescent="0.2">
      <c r="A818" s="384"/>
      <c r="B818" s="384"/>
      <c r="C818" s="389"/>
      <c r="D818" s="389"/>
      <c r="E818" s="389"/>
      <c r="F818" s="389"/>
      <c r="G818" s="430"/>
      <c r="H818" s="430"/>
      <c r="I818" s="389"/>
      <c r="J818" s="389"/>
      <c r="K818" s="389"/>
      <c r="L818" s="389"/>
      <c r="M818" s="389"/>
      <c r="N818" s="389"/>
      <c r="O818" s="389"/>
      <c r="P818" s="389"/>
      <c r="Q818" s="389"/>
      <c r="R818" s="389"/>
      <c r="S818" s="389"/>
      <c r="T818" s="389"/>
      <c r="U818" s="389"/>
      <c r="V818" s="389"/>
      <c r="W818" s="389"/>
      <c r="X818" s="389"/>
      <c r="Y818" s="389"/>
    </row>
    <row r="819" spans="1:25" ht="14.25" customHeight="1" x14ac:dyDescent="0.2">
      <c r="A819" s="384"/>
      <c r="B819" s="384"/>
      <c r="C819" s="389"/>
      <c r="D819" s="389"/>
      <c r="E819" s="389"/>
      <c r="F819" s="389"/>
      <c r="G819" s="430"/>
      <c r="H819" s="430"/>
      <c r="I819" s="389"/>
      <c r="J819" s="389"/>
      <c r="K819" s="389"/>
      <c r="L819" s="389"/>
      <c r="M819" s="389"/>
      <c r="N819" s="389"/>
      <c r="O819" s="389"/>
      <c r="P819" s="389"/>
      <c r="Q819" s="389"/>
      <c r="R819" s="389"/>
      <c r="S819" s="389"/>
      <c r="T819" s="389"/>
      <c r="U819" s="389"/>
      <c r="V819" s="389"/>
      <c r="W819" s="389"/>
      <c r="X819" s="389"/>
      <c r="Y819" s="389"/>
    </row>
    <row r="820" spans="1:25" ht="14.25" customHeight="1" x14ac:dyDescent="0.2">
      <c r="A820" s="384"/>
      <c r="B820" s="384"/>
      <c r="C820" s="389"/>
      <c r="D820" s="389"/>
      <c r="E820" s="389"/>
      <c r="F820" s="389"/>
      <c r="G820" s="430"/>
      <c r="H820" s="430"/>
      <c r="I820" s="389"/>
      <c r="J820" s="389"/>
      <c r="K820" s="389"/>
      <c r="L820" s="389"/>
      <c r="M820" s="389"/>
      <c r="N820" s="389"/>
      <c r="O820" s="389"/>
      <c r="P820" s="389"/>
      <c r="Q820" s="389"/>
      <c r="R820" s="389"/>
      <c r="S820" s="389"/>
      <c r="T820" s="389"/>
      <c r="U820" s="389"/>
      <c r="V820" s="389"/>
      <c r="W820" s="389"/>
      <c r="X820" s="389"/>
      <c r="Y820" s="389"/>
    </row>
    <row r="821" spans="1:25" ht="14.25" customHeight="1" x14ac:dyDescent="0.2">
      <c r="A821" s="384"/>
      <c r="B821" s="384"/>
      <c r="C821" s="389"/>
      <c r="D821" s="389"/>
      <c r="E821" s="389"/>
      <c r="F821" s="389"/>
      <c r="G821" s="430"/>
      <c r="H821" s="430"/>
      <c r="I821" s="389"/>
      <c r="J821" s="389"/>
      <c r="K821" s="389"/>
      <c r="L821" s="389"/>
      <c r="M821" s="389"/>
      <c r="N821" s="389"/>
      <c r="O821" s="389"/>
      <c r="P821" s="389"/>
      <c r="Q821" s="389"/>
      <c r="R821" s="389"/>
      <c r="S821" s="389"/>
      <c r="T821" s="389"/>
      <c r="U821" s="389"/>
      <c r="V821" s="389"/>
      <c r="W821" s="389"/>
      <c r="X821" s="389"/>
      <c r="Y821" s="389"/>
    </row>
    <row r="822" spans="1:25" ht="14.25" customHeight="1" x14ac:dyDescent="0.2">
      <c r="A822" s="384"/>
      <c r="B822" s="384"/>
      <c r="C822" s="389"/>
      <c r="D822" s="389"/>
      <c r="E822" s="389"/>
      <c r="F822" s="389"/>
      <c r="G822" s="430"/>
      <c r="H822" s="430"/>
      <c r="I822" s="389"/>
      <c r="J822" s="389"/>
      <c r="K822" s="389"/>
      <c r="L822" s="389"/>
      <c r="M822" s="389"/>
      <c r="N822" s="389"/>
      <c r="O822" s="389"/>
      <c r="P822" s="389"/>
      <c r="Q822" s="389"/>
      <c r="R822" s="389"/>
      <c r="S822" s="389"/>
      <c r="T822" s="389"/>
      <c r="U822" s="389"/>
      <c r="V822" s="389"/>
      <c r="W822" s="389"/>
      <c r="X822" s="389"/>
      <c r="Y822" s="389"/>
    </row>
    <row r="823" spans="1:25" ht="14.25" customHeight="1" x14ac:dyDescent="0.2">
      <c r="A823" s="384"/>
      <c r="B823" s="384"/>
      <c r="C823" s="389"/>
      <c r="D823" s="389"/>
      <c r="E823" s="389"/>
      <c r="F823" s="389"/>
      <c r="G823" s="430"/>
      <c r="H823" s="430"/>
      <c r="I823" s="389"/>
      <c r="J823" s="389"/>
      <c r="K823" s="389"/>
      <c r="L823" s="389"/>
      <c r="M823" s="389"/>
      <c r="N823" s="389"/>
      <c r="O823" s="389"/>
      <c r="P823" s="389"/>
      <c r="Q823" s="389"/>
      <c r="R823" s="389"/>
      <c r="S823" s="389"/>
      <c r="T823" s="389"/>
      <c r="U823" s="389"/>
      <c r="V823" s="389"/>
      <c r="W823" s="389"/>
      <c r="X823" s="389"/>
      <c r="Y823" s="389"/>
    </row>
    <row r="824" spans="1:25" ht="14.25" customHeight="1" x14ac:dyDescent="0.2">
      <c r="A824" s="384"/>
      <c r="B824" s="384"/>
      <c r="C824" s="389"/>
      <c r="D824" s="389"/>
      <c r="E824" s="389"/>
      <c r="F824" s="389"/>
      <c r="G824" s="430"/>
      <c r="H824" s="430"/>
      <c r="I824" s="389"/>
      <c r="J824" s="389"/>
      <c r="K824" s="389"/>
      <c r="L824" s="389"/>
      <c r="M824" s="389"/>
      <c r="N824" s="389"/>
      <c r="O824" s="389"/>
      <c r="P824" s="389"/>
      <c r="Q824" s="389"/>
      <c r="R824" s="389"/>
      <c r="S824" s="389"/>
      <c r="T824" s="389"/>
      <c r="U824" s="389"/>
      <c r="V824" s="389"/>
      <c r="W824" s="389"/>
      <c r="X824" s="389"/>
      <c r="Y824" s="389"/>
    </row>
    <row r="825" spans="1:25" ht="14.25" customHeight="1" x14ac:dyDescent="0.2">
      <c r="A825" s="384"/>
      <c r="B825" s="384"/>
      <c r="C825" s="389"/>
      <c r="D825" s="389"/>
      <c r="E825" s="389"/>
      <c r="F825" s="389"/>
      <c r="G825" s="430"/>
      <c r="H825" s="430"/>
      <c r="I825" s="389"/>
      <c r="J825" s="389"/>
      <c r="K825" s="389"/>
      <c r="L825" s="389"/>
      <c r="M825" s="389"/>
      <c r="N825" s="389"/>
      <c r="O825" s="389"/>
      <c r="P825" s="389"/>
      <c r="Q825" s="389"/>
      <c r="R825" s="389"/>
      <c r="S825" s="389"/>
      <c r="T825" s="389"/>
      <c r="U825" s="389"/>
      <c r="V825" s="389"/>
      <c r="W825" s="389"/>
      <c r="X825" s="389"/>
      <c r="Y825" s="389"/>
    </row>
    <row r="826" spans="1:25" ht="14.25" customHeight="1" x14ac:dyDescent="0.2">
      <c r="A826" s="384"/>
      <c r="B826" s="384"/>
      <c r="C826" s="389"/>
      <c r="D826" s="389"/>
      <c r="E826" s="389"/>
      <c r="F826" s="389"/>
      <c r="G826" s="430"/>
      <c r="H826" s="430"/>
      <c r="I826" s="389"/>
      <c r="J826" s="389"/>
      <c r="K826" s="389"/>
      <c r="L826" s="389"/>
      <c r="M826" s="389"/>
      <c r="N826" s="389"/>
      <c r="O826" s="389"/>
      <c r="P826" s="389"/>
      <c r="Q826" s="389"/>
      <c r="R826" s="389"/>
      <c r="S826" s="389"/>
      <c r="T826" s="389"/>
      <c r="U826" s="389"/>
      <c r="V826" s="389"/>
      <c r="W826" s="389"/>
      <c r="X826" s="389"/>
      <c r="Y826" s="389"/>
    </row>
    <row r="827" spans="1:25" ht="14.25" customHeight="1" x14ac:dyDescent="0.2">
      <c r="A827" s="384"/>
      <c r="B827" s="384"/>
      <c r="C827" s="389"/>
      <c r="D827" s="389"/>
      <c r="E827" s="389"/>
      <c r="F827" s="389"/>
      <c r="G827" s="430"/>
      <c r="H827" s="430"/>
      <c r="I827" s="389"/>
      <c r="J827" s="389"/>
      <c r="K827" s="389"/>
      <c r="L827" s="389"/>
      <c r="M827" s="389"/>
      <c r="N827" s="389"/>
      <c r="O827" s="389"/>
      <c r="P827" s="389"/>
      <c r="Q827" s="389"/>
      <c r="R827" s="389"/>
      <c r="S827" s="389"/>
      <c r="T827" s="389"/>
      <c r="U827" s="389"/>
      <c r="V827" s="389"/>
      <c r="W827" s="389"/>
      <c r="X827" s="389"/>
      <c r="Y827" s="389"/>
    </row>
    <row r="828" spans="1:25" ht="14.25" customHeight="1" x14ac:dyDescent="0.2">
      <c r="A828" s="384"/>
      <c r="B828" s="384"/>
      <c r="C828" s="389"/>
      <c r="D828" s="389"/>
      <c r="E828" s="389"/>
      <c r="F828" s="389"/>
      <c r="G828" s="430"/>
      <c r="H828" s="430"/>
      <c r="I828" s="389"/>
      <c r="J828" s="389"/>
      <c r="K828" s="389"/>
      <c r="L828" s="389"/>
      <c r="M828" s="389"/>
      <c r="N828" s="389"/>
      <c r="O828" s="389"/>
      <c r="P828" s="389"/>
      <c r="Q828" s="389"/>
      <c r="R828" s="389"/>
      <c r="S828" s="389"/>
      <c r="T828" s="389"/>
      <c r="U828" s="389"/>
      <c r="V828" s="389"/>
      <c r="W828" s="389"/>
      <c r="X828" s="389"/>
      <c r="Y828" s="389"/>
    </row>
    <row r="829" spans="1:25" ht="14.25" customHeight="1" x14ac:dyDescent="0.2">
      <c r="A829" s="384"/>
      <c r="B829" s="384"/>
      <c r="C829" s="389"/>
      <c r="D829" s="389"/>
      <c r="E829" s="389"/>
      <c r="F829" s="389"/>
      <c r="G829" s="430"/>
      <c r="H829" s="430"/>
      <c r="I829" s="389"/>
      <c r="J829" s="389"/>
      <c r="K829" s="389"/>
      <c r="L829" s="389"/>
      <c r="M829" s="389"/>
      <c r="N829" s="389"/>
      <c r="O829" s="389"/>
      <c r="P829" s="389"/>
      <c r="Q829" s="389"/>
      <c r="R829" s="389"/>
      <c r="S829" s="389"/>
      <c r="T829" s="389"/>
      <c r="U829" s="389"/>
      <c r="V829" s="389"/>
      <c r="W829" s="389"/>
      <c r="X829" s="389"/>
      <c r="Y829" s="389"/>
    </row>
    <row r="830" spans="1:25" ht="14.25" customHeight="1" x14ac:dyDescent="0.2">
      <c r="A830" s="384"/>
      <c r="B830" s="384"/>
      <c r="C830" s="389"/>
      <c r="D830" s="389"/>
      <c r="E830" s="389"/>
      <c r="F830" s="389"/>
      <c r="G830" s="430"/>
      <c r="H830" s="430"/>
      <c r="I830" s="389"/>
      <c r="J830" s="389"/>
      <c r="K830" s="389"/>
      <c r="L830" s="389"/>
      <c r="M830" s="389"/>
      <c r="N830" s="389"/>
      <c r="O830" s="389"/>
      <c r="P830" s="389"/>
      <c r="Q830" s="389"/>
      <c r="R830" s="389"/>
      <c r="S830" s="389"/>
      <c r="T830" s="389"/>
      <c r="U830" s="389"/>
      <c r="V830" s="389"/>
      <c r="W830" s="389"/>
      <c r="X830" s="389"/>
      <c r="Y830" s="389"/>
    </row>
    <row r="831" spans="1:25" ht="14.25" customHeight="1" x14ac:dyDescent="0.2">
      <c r="A831" s="384"/>
      <c r="B831" s="384"/>
      <c r="C831" s="389"/>
      <c r="D831" s="389"/>
      <c r="E831" s="389"/>
      <c r="F831" s="389"/>
      <c r="G831" s="430"/>
      <c r="H831" s="430"/>
      <c r="I831" s="389"/>
      <c r="J831" s="389"/>
      <c r="K831" s="389"/>
      <c r="L831" s="389"/>
      <c r="M831" s="389"/>
      <c r="N831" s="389"/>
      <c r="O831" s="389"/>
      <c r="P831" s="389"/>
      <c r="Q831" s="389"/>
      <c r="R831" s="389"/>
      <c r="S831" s="389"/>
      <c r="T831" s="389"/>
      <c r="U831" s="389"/>
      <c r="V831" s="389"/>
      <c r="W831" s="389"/>
      <c r="X831" s="389"/>
      <c r="Y831" s="389"/>
    </row>
    <row r="832" spans="1:25" ht="14.25" customHeight="1" x14ac:dyDescent="0.2">
      <c r="A832" s="384"/>
      <c r="B832" s="384"/>
      <c r="C832" s="389"/>
      <c r="D832" s="389"/>
      <c r="E832" s="389"/>
      <c r="F832" s="389"/>
      <c r="G832" s="430"/>
      <c r="H832" s="430"/>
      <c r="I832" s="389"/>
      <c r="J832" s="389"/>
      <c r="K832" s="389"/>
      <c r="L832" s="389"/>
      <c r="M832" s="389"/>
      <c r="N832" s="389"/>
      <c r="O832" s="389"/>
      <c r="P832" s="389"/>
      <c r="Q832" s="389"/>
      <c r="R832" s="389"/>
      <c r="S832" s="389"/>
      <c r="T832" s="389"/>
      <c r="U832" s="389"/>
      <c r="V832" s="389"/>
      <c r="W832" s="389"/>
      <c r="X832" s="389"/>
      <c r="Y832" s="389"/>
    </row>
    <row r="833" spans="1:25" ht="14.25" customHeight="1" x14ac:dyDescent="0.2">
      <c r="A833" s="384"/>
      <c r="B833" s="384"/>
      <c r="C833" s="389"/>
      <c r="D833" s="389"/>
      <c r="E833" s="389"/>
      <c r="F833" s="389"/>
      <c r="G833" s="430"/>
      <c r="H833" s="430"/>
      <c r="I833" s="389"/>
      <c r="J833" s="389"/>
      <c r="K833" s="389"/>
      <c r="L833" s="389"/>
      <c r="M833" s="389"/>
      <c r="N833" s="389"/>
      <c r="O833" s="389"/>
      <c r="P833" s="389"/>
      <c r="Q833" s="389"/>
      <c r="R833" s="389"/>
      <c r="S833" s="389"/>
      <c r="T833" s="389"/>
      <c r="U833" s="389"/>
      <c r="V833" s="389"/>
      <c r="W833" s="389"/>
      <c r="X833" s="389"/>
      <c r="Y833" s="389"/>
    </row>
    <row r="834" spans="1:25" ht="14.25" customHeight="1" x14ac:dyDescent="0.2">
      <c r="A834" s="384"/>
      <c r="B834" s="384"/>
      <c r="C834" s="389"/>
      <c r="D834" s="389"/>
      <c r="E834" s="389"/>
      <c r="F834" s="389"/>
      <c r="G834" s="430"/>
      <c r="H834" s="430"/>
      <c r="I834" s="389"/>
      <c r="J834" s="389"/>
      <c r="K834" s="389"/>
      <c r="L834" s="389"/>
      <c r="M834" s="389"/>
      <c r="N834" s="389"/>
      <c r="O834" s="389"/>
      <c r="P834" s="389"/>
      <c r="Q834" s="389"/>
      <c r="R834" s="389"/>
      <c r="S834" s="389"/>
      <c r="T834" s="389"/>
      <c r="U834" s="389"/>
      <c r="V834" s="389"/>
      <c r="W834" s="389"/>
      <c r="X834" s="389"/>
      <c r="Y834" s="389"/>
    </row>
    <row r="835" spans="1:25" ht="14.25" customHeight="1" x14ac:dyDescent="0.2">
      <c r="A835" s="384"/>
      <c r="B835" s="384"/>
      <c r="C835" s="389"/>
      <c r="D835" s="389"/>
      <c r="E835" s="389"/>
      <c r="F835" s="389"/>
      <c r="G835" s="430"/>
      <c r="H835" s="430"/>
      <c r="I835" s="389"/>
      <c r="J835" s="389"/>
      <c r="K835" s="389"/>
      <c r="L835" s="389"/>
      <c r="M835" s="389"/>
      <c r="N835" s="389"/>
      <c r="O835" s="389"/>
      <c r="P835" s="389"/>
      <c r="Q835" s="389"/>
      <c r="R835" s="389"/>
      <c r="S835" s="389"/>
      <c r="T835" s="389"/>
      <c r="U835" s="389"/>
      <c r="V835" s="389"/>
      <c r="W835" s="389"/>
      <c r="X835" s="389"/>
      <c r="Y835" s="389"/>
    </row>
    <row r="836" spans="1:25" ht="14.25" customHeight="1" x14ac:dyDescent="0.2">
      <c r="A836" s="384"/>
      <c r="B836" s="384"/>
      <c r="C836" s="389"/>
      <c r="D836" s="389"/>
      <c r="E836" s="389"/>
      <c r="F836" s="389"/>
      <c r="G836" s="430"/>
      <c r="H836" s="430"/>
      <c r="I836" s="389"/>
      <c r="J836" s="389"/>
      <c r="K836" s="389"/>
      <c r="L836" s="389"/>
      <c r="M836" s="389"/>
      <c r="N836" s="389"/>
      <c r="O836" s="389"/>
      <c r="P836" s="389"/>
      <c r="Q836" s="389"/>
      <c r="R836" s="389"/>
      <c r="S836" s="389"/>
      <c r="T836" s="389"/>
      <c r="U836" s="389"/>
      <c r="V836" s="389"/>
      <c r="W836" s="389"/>
      <c r="X836" s="389"/>
      <c r="Y836" s="389"/>
    </row>
    <row r="837" spans="1:25" ht="14.25" customHeight="1" x14ac:dyDescent="0.2">
      <c r="A837" s="384"/>
      <c r="B837" s="384"/>
      <c r="C837" s="389"/>
      <c r="D837" s="389"/>
      <c r="E837" s="389"/>
      <c r="F837" s="389"/>
      <c r="G837" s="430"/>
      <c r="H837" s="430"/>
      <c r="I837" s="389"/>
      <c r="J837" s="389"/>
      <c r="K837" s="389"/>
      <c r="L837" s="389"/>
      <c r="M837" s="389"/>
      <c r="N837" s="389"/>
      <c r="O837" s="389"/>
      <c r="P837" s="389"/>
      <c r="Q837" s="389"/>
      <c r="R837" s="389"/>
      <c r="S837" s="389"/>
      <c r="T837" s="389"/>
      <c r="U837" s="389"/>
      <c r="V837" s="389"/>
      <c r="W837" s="389"/>
      <c r="X837" s="389"/>
      <c r="Y837" s="389"/>
    </row>
    <row r="838" spans="1:25" ht="14.25" customHeight="1" x14ac:dyDescent="0.2">
      <c r="A838" s="384"/>
      <c r="B838" s="384"/>
      <c r="C838" s="389"/>
      <c r="D838" s="389"/>
      <c r="E838" s="389"/>
      <c r="F838" s="389"/>
      <c r="G838" s="430"/>
      <c r="H838" s="430"/>
      <c r="I838" s="389"/>
      <c r="J838" s="389"/>
      <c r="K838" s="389"/>
      <c r="L838" s="389"/>
      <c r="M838" s="389"/>
      <c r="N838" s="389"/>
      <c r="O838" s="389"/>
      <c r="P838" s="389"/>
      <c r="Q838" s="389"/>
      <c r="R838" s="389"/>
      <c r="S838" s="389"/>
      <c r="T838" s="389"/>
      <c r="U838" s="389"/>
      <c r="V838" s="389"/>
      <c r="W838" s="389"/>
      <c r="X838" s="389"/>
      <c r="Y838" s="389"/>
    </row>
    <row r="839" spans="1:25" ht="14.25" customHeight="1" x14ac:dyDescent="0.2">
      <c r="A839" s="384"/>
      <c r="B839" s="384"/>
      <c r="C839" s="389"/>
      <c r="D839" s="389"/>
      <c r="E839" s="389"/>
      <c r="F839" s="389"/>
      <c r="G839" s="430"/>
      <c r="H839" s="430"/>
      <c r="I839" s="389"/>
      <c r="J839" s="389"/>
      <c r="K839" s="389"/>
      <c r="L839" s="389"/>
      <c r="M839" s="389"/>
      <c r="N839" s="389"/>
      <c r="O839" s="389"/>
      <c r="P839" s="389"/>
      <c r="Q839" s="389"/>
      <c r="R839" s="389"/>
      <c r="S839" s="389"/>
      <c r="T839" s="389"/>
      <c r="U839" s="389"/>
      <c r="V839" s="389"/>
      <c r="W839" s="389"/>
      <c r="X839" s="389"/>
      <c r="Y839" s="389"/>
    </row>
    <row r="840" spans="1:25" ht="14.25" customHeight="1" x14ac:dyDescent="0.2">
      <c r="A840" s="384"/>
      <c r="B840" s="384"/>
      <c r="C840" s="389"/>
      <c r="D840" s="389"/>
      <c r="E840" s="389"/>
      <c r="F840" s="389"/>
      <c r="G840" s="430"/>
      <c r="H840" s="430"/>
      <c r="I840" s="389"/>
      <c r="J840" s="389"/>
      <c r="K840" s="389"/>
      <c r="L840" s="389"/>
      <c r="M840" s="389"/>
      <c r="N840" s="389"/>
      <c r="O840" s="389"/>
      <c r="P840" s="389"/>
      <c r="Q840" s="389"/>
      <c r="R840" s="389"/>
      <c r="S840" s="389"/>
      <c r="T840" s="389"/>
      <c r="U840" s="389"/>
      <c r="V840" s="389"/>
      <c r="W840" s="389"/>
      <c r="X840" s="389"/>
      <c r="Y840" s="389"/>
    </row>
    <row r="841" spans="1:25" ht="14.25" customHeight="1" x14ac:dyDescent="0.2">
      <c r="A841" s="384"/>
      <c r="B841" s="384"/>
      <c r="C841" s="389"/>
      <c r="D841" s="389"/>
      <c r="E841" s="389"/>
      <c r="F841" s="389"/>
      <c r="G841" s="430"/>
      <c r="H841" s="430"/>
      <c r="I841" s="389"/>
      <c r="J841" s="389"/>
      <c r="K841" s="389"/>
      <c r="L841" s="389"/>
      <c r="M841" s="389"/>
      <c r="N841" s="389"/>
      <c r="O841" s="389"/>
      <c r="P841" s="389"/>
      <c r="Q841" s="389"/>
      <c r="R841" s="389"/>
      <c r="S841" s="389"/>
      <c r="T841" s="389"/>
      <c r="U841" s="389"/>
      <c r="V841" s="389"/>
      <c r="W841" s="389"/>
      <c r="X841" s="389"/>
      <c r="Y841" s="389"/>
    </row>
    <row r="842" spans="1:25" ht="14.25" customHeight="1" x14ac:dyDescent="0.2">
      <c r="A842" s="384"/>
      <c r="B842" s="384"/>
      <c r="C842" s="389"/>
      <c r="D842" s="389"/>
      <c r="E842" s="389"/>
      <c r="F842" s="389"/>
      <c r="G842" s="430"/>
      <c r="H842" s="430"/>
      <c r="I842" s="389"/>
      <c r="J842" s="389"/>
      <c r="K842" s="389"/>
      <c r="L842" s="389"/>
      <c r="M842" s="389"/>
      <c r="N842" s="389"/>
      <c r="O842" s="389"/>
      <c r="P842" s="389"/>
      <c r="Q842" s="389"/>
      <c r="R842" s="389"/>
      <c r="S842" s="389"/>
      <c r="T842" s="389"/>
      <c r="U842" s="389"/>
      <c r="V842" s="389"/>
      <c r="W842" s="389"/>
      <c r="X842" s="389"/>
      <c r="Y842" s="389"/>
    </row>
    <row r="843" spans="1:25" ht="14.25" customHeight="1" x14ac:dyDescent="0.2">
      <c r="A843" s="384"/>
      <c r="B843" s="384"/>
      <c r="C843" s="389"/>
      <c r="D843" s="389"/>
      <c r="E843" s="389"/>
      <c r="F843" s="389"/>
      <c r="G843" s="430"/>
      <c r="H843" s="430"/>
      <c r="I843" s="389"/>
      <c r="J843" s="389"/>
      <c r="K843" s="389"/>
      <c r="L843" s="389"/>
      <c r="M843" s="389"/>
      <c r="N843" s="389"/>
      <c r="O843" s="389"/>
      <c r="P843" s="389"/>
      <c r="Q843" s="389"/>
      <c r="R843" s="389"/>
      <c r="S843" s="389"/>
      <c r="T843" s="389"/>
      <c r="U843" s="389"/>
      <c r="V843" s="389"/>
      <c r="W843" s="389"/>
      <c r="X843" s="389"/>
      <c r="Y843" s="389"/>
    </row>
    <row r="844" spans="1:25" ht="14.25" customHeight="1" x14ac:dyDescent="0.2">
      <c r="A844" s="384"/>
      <c r="B844" s="384"/>
      <c r="C844" s="389"/>
      <c r="D844" s="389"/>
      <c r="E844" s="389"/>
      <c r="F844" s="389"/>
      <c r="G844" s="430"/>
      <c r="H844" s="430"/>
      <c r="I844" s="389"/>
      <c r="J844" s="389"/>
      <c r="K844" s="389"/>
      <c r="L844" s="389"/>
      <c r="M844" s="389"/>
      <c r="N844" s="389"/>
      <c r="O844" s="389"/>
      <c r="P844" s="389"/>
      <c r="Q844" s="389"/>
      <c r="R844" s="389"/>
      <c r="S844" s="389"/>
      <c r="T844" s="389"/>
      <c r="U844" s="389"/>
      <c r="V844" s="389"/>
      <c r="W844" s="389"/>
      <c r="X844" s="389"/>
      <c r="Y844" s="389"/>
    </row>
    <row r="845" spans="1:25" ht="14.25" customHeight="1" x14ac:dyDescent="0.2">
      <c r="A845" s="384"/>
      <c r="B845" s="384"/>
      <c r="C845" s="389"/>
      <c r="D845" s="389"/>
      <c r="E845" s="389"/>
      <c r="F845" s="389"/>
      <c r="G845" s="430"/>
      <c r="H845" s="430"/>
      <c r="I845" s="389"/>
      <c r="J845" s="389"/>
      <c r="K845" s="389"/>
      <c r="L845" s="389"/>
      <c r="M845" s="389"/>
      <c r="N845" s="389"/>
      <c r="O845" s="389"/>
      <c r="P845" s="389"/>
      <c r="Q845" s="389"/>
      <c r="R845" s="389"/>
      <c r="S845" s="389"/>
      <c r="T845" s="389"/>
      <c r="U845" s="389"/>
      <c r="V845" s="389"/>
      <c r="W845" s="389"/>
      <c r="X845" s="389"/>
      <c r="Y845" s="389"/>
    </row>
    <row r="846" spans="1:25" ht="14.25" customHeight="1" x14ac:dyDescent="0.2">
      <c r="A846" s="384"/>
      <c r="B846" s="384"/>
      <c r="C846" s="389"/>
      <c r="D846" s="389"/>
      <c r="E846" s="389"/>
      <c r="F846" s="389"/>
      <c r="G846" s="430"/>
      <c r="H846" s="430"/>
      <c r="I846" s="389"/>
      <c r="J846" s="389"/>
      <c r="K846" s="389"/>
      <c r="L846" s="389"/>
      <c r="M846" s="389"/>
      <c r="N846" s="389"/>
      <c r="O846" s="389"/>
      <c r="P846" s="389"/>
      <c r="Q846" s="389"/>
      <c r="R846" s="389"/>
      <c r="S846" s="389"/>
      <c r="T846" s="389"/>
      <c r="U846" s="389"/>
      <c r="V846" s="389"/>
      <c r="W846" s="389"/>
      <c r="X846" s="389"/>
      <c r="Y846" s="389"/>
    </row>
    <row r="847" spans="1:25" ht="14.25" customHeight="1" x14ac:dyDescent="0.2">
      <c r="A847" s="384"/>
      <c r="B847" s="384"/>
      <c r="C847" s="389"/>
      <c r="D847" s="389"/>
      <c r="E847" s="389"/>
      <c r="F847" s="389"/>
      <c r="G847" s="430"/>
      <c r="H847" s="430"/>
      <c r="I847" s="389"/>
      <c r="J847" s="389"/>
      <c r="K847" s="389"/>
      <c r="L847" s="389"/>
      <c r="M847" s="389"/>
      <c r="N847" s="389"/>
      <c r="O847" s="389"/>
      <c r="P847" s="389"/>
      <c r="Q847" s="389"/>
      <c r="R847" s="389"/>
      <c r="S847" s="389"/>
      <c r="T847" s="389"/>
      <c r="U847" s="389"/>
      <c r="V847" s="389"/>
      <c r="W847" s="389"/>
      <c r="X847" s="389"/>
      <c r="Y847" s="389"/>
    </row>
    <row r="848" spans="1:25" ht="14.25" customHeight="1" x14ac:dyDescent="0.2">
      <c r="A848" s="384"/>
      <c r="B848" s="384"/>
      <c r="C848" s="389"/>
      <c r="D848" s="389"/>
      <c r="E848" s="389"/>
      <c r="F848" s="389"/>
      <c r="G848" s="430"/>
      <c r="H848" s="430"/>
      <c r="I848" s="389"/>
      <c r="J848" s="389"/>
      <c r="K848" s="389"/>
      <c r="L848" s="389"/>
      <c r="M848" s="389"/>
      <c r="N848" s="389"/>
      <c r="O848" s="389"/>
      <c r="P848" s="389"/>
      <c r="Q848" s="389"/>
      <c r="R848" s="389"/>
      <c r="S848" s="389"/>
      <c r="T848" s="389"/>
      <c r="U848" s="389"/>
      <c r="V848" s="389"/>
      <c r="W848" s="389"/>
      <c r="X848" s="389"/>
      <c r="Y848" s="389"/>
    </row>
    <row r="849" spans="1:25" ht="14.25" customHeight="1" x14ac:dyDescent="0.2">
      <c r="A849" s="384"/>
      <c r="B849" s="384"/>
      <c r="C849" s="389"/>
      <c r="D849" s="389"/>
      <c r="E849" s="389"/>
      <c r="F849" s="389"/>
      <c r="G849" s="430"/>
      <c r="H849" s="430"/>
      <c r="I849" s="389"/>
      <c r="J849" s="389"/>
      <c r="K849" s="389"/>
      <c r="L849" s="389"/>
      <c r="M849" s="389"/>
      <c r="N849" s="389"/>
      <c r="O849" s="389"/>
      <c r="P849" s="389"/>
      <c r="Q849" s="389"/>
      <c r="R849" s="389"/>
      <c r="S849" s="389"/>
      <c r="T849" s="389"/>
      <c r="U849" s="389"/>
      <c r="V849" s="389"/>
      <c r="W849" s="389"/>
      <c r="X849" s="389"/>
      <c r="Y849" s="389"/>
    </row>
    <row r="850" spans="1:25" ht="14.25" customHeight="1" x14ac:dyDescent="0.2">
      <c r="A850" s="384"/>
      <c r="B850" s="384"/>
      <c r="C850" s="389"/>
      <c r="D850" s="389"/>
      <c r="E850" s="389"/>
      <c r="F850" s="389"/>
      <c r="G850" s="430"/>
      <c r="H850" s="430"/>
      <c r="I850" s="389"/>
      <c r="J850" s="389"/>
      <c r="K850" s="389"/>
      <c r="L850" s="389"/>
      <c r="M850" s="389"/>
      <c r="N850" s="389"/>
      <c r="O850" s="389"/>
      <c r="P850" s="389"/>
      <c r="Q850" s="389"/>
      <c r="R850" s="389"/>
      <c r="S850" s="389"/>
      <c r="T850" s="389"/>
      <c r="U850" s="389"/>
      <c r="V850" s="389"/>
      <c r="W850" s="389"/>
      <c r="X850" s="389"/>
      <c r="Y850" s="389"/>
    </row>
    <row r="851" spans="1:25" ht="14.25" customHeight="1" x14ac:dyDescent="0.2">
      <c r="A851" s="384"/>
      <c r="B851" s="384"/>
      <c r="C851" s="389"/>
      <c r="D851" s="389"/>
      <c r="E851" s="389"/>
      <c r="F851" s="389"/>
      <c r="G851" s="430"/>
      <c r="H851" s="430"/>
      <c r="I851" s="389"/>
      <c r="J851" s="389"/>
      <c r="K851" s="389"/>
      <c r="L851" s="389"/>
      <c r="M851" s="389"/>
      <c r="N851" s="389"/>
      <c r="O851" s="389"/>
      <c r="P851" s="389"/>
      <c r="Q851" s="389"/>
      <c r="R851" s="389"/>
      <c r="S851" s="389"/>
      <c r="T851" s="389"/>
      <c r="U851" s="389"/>
      <c r="V851" s="389"/>
      <c r="W851" s="389"/>
      <c r="X851" s="389"/>
      <c r="Y851" s="389"/>
    </row>
    <row r="852" spans="1:25" ht="14.25" customHeight="1" x14ac:dyDescent="0.2">
      <c r="A852" s="384"/>
      <c r="B852" s="384"/>
      <c r="C852" s="389"/>
      <c r="D852" s="389"/>
      <c r="E852" s="389"/>
      <c r="F852" s="389"/>
      <c r="G852" s="430"/>
      <c r="H852" s="430"/>
      <c r="I852" s="389"/>
      <c r="J852" s="389"/>
      <c r="K852" s="389"/>
      <c r="L852" s="389"/>
      <c r="M852" s="389"/>
      <c r="N852" s="389"/>
      <c r="O852" s="389"/>
      <c r="P852" s="389"/>
      <c r="Q852" s="389"/>
      <c r="R852" s="389"/>
      <c r="S852" s="389"/>
      <c r="T852" s="389"/>
      <c r="U852" s="389"/>
      <c r="V852" s="389"/>
      <c r="W852" s="389"/>
      <c r="X852" s="389"/>
      <c r="Y852" s="389"/>
    </row>
    <row r="853" spans="1:25" ht="14.25" customHeight="1" x14ac:dyDescent="0.2">
      <c r="A853" s="384"/>
      <c r="B853" s="384"/>
      <c r="C853" s="389"/>
      <c r="D853" s="389"/>
      <c r="E853" s="389"/>
      <c r="F853" s="389"/>
      <c r="G853" s="430"/>
      <c r="H853" s="430"/>
      <c r="I853" s="389"/>
      <c r="J853" s="389"/>
      <c r="K853" s="389"/>
      <c r="L853" s="389"/>
      <c r="M853" s="389"/>
      <c r="N853" s="389"/>
      <c r="O853" s="389"/>
      <c r="P853" s="389"/>
      <c r="Q853" s="389"/>
      <c r="R853" s="389"/>
      <c r="S853" s="389"/>
      <c r="T853" s="389"/>
      <c r="U853" s="389"/>
      <c r="V853" s="389"/>
      <c r="W853" s="389"/>
      <c r="X853" s="389"/>
      <c r="Y853" s="389"/>
    </row>
    <row r="854" spans="1:25" ht="14.25" customHeight="1" x14ac:dyDescent="0.2">
      <c r="A854" s="384"/>
      <c r="B854" s="384"/>
      <c r="C854" s="389"/>
      <c r="D854" s="389"/>
      <c r="E854" s="389"/>
      <c r="F854" s="389"/>
      <c r="G854" s="430"/>
      <c r="H854" s="430"/>
      <c r="I854" s="389"/>
      <c r="J854" s="389"/>
      <c r="K854" s="389"/>
      <c r="L854" s="389"/>
      <c r="M854" s="389"/>
      <c r="N854" s="389"/>
      <c r="O854" s="389"/>
      <c r="P854" s="389"/>
      <c r="Q854" s="389"/>
      <c r="R854" s="389"/>
      <c r="S854" s="389"/>
      <c r="T854" s="389"/>
      <c r="U854" s="389"/>
      <c r="V854" s="389"/>
      <c r="W854" s="389"/>
      <c r="X854" s="389"/>
      <c r="Y854" s="389"/>
    </row>
    <row r="855" spans="1:25" ht="14.25" customHeight="1" x14ac:dyDescent="0.2">
      <c r="A855" s="384"/>
      <c r="B855" s="384"/>
      <c r="C855" s="389"/>
      <c r="D855" s="389"/>
      <c r="E855" s="389"/>
      <c r="F855" s="389"/>
      <c r="G855" s="430"/>
      <c r="H855" s="430"/>
      <c r="I855" s="389"/>
      <c r="J855" s="389"/>
      <c r="K855" s="389"/>
      <c r="L855" s="389"/>
      <c r="M855" s="389"/>
      <c r="N855" s="389"/>
      <c r="O855" s="389"/>
      <c r="P855" s="389"/>
      <c r="Q855" s="389"/>
      <c r="R855" s="389"/>
      <c r="S855" s="389"/>
      <c r="T855" s="389"/>
      <c r="U855" s="389"/>
      <c r="V855" s="389"/>
      <c r="W855" s="389"/>
      <c r="X855" s="389"/>
      <c r="Y855" s="389"/>
    </row>
    <row r="856" spans="1:25" ht="14.25" customHeight="1" x14ac:dyDescent="0.2">
      <c r="A856" s="384"/>
      <c r="B856" s="384"/>
      <c r="C856" s="389"/>
      <c r="D856" s="389"/>
      <c r="E856" s="389"/>
      <c r="F856" s="389"/>
      <c r="G856" s="430"/>
      <c r="H856" s="430"/>
      <c r="I856" s="389"/>
      <c r="J856" s="389"/>
      <c r="K856" s="389"/>
      <c r="L856" s="389"/>
      <c r="M856" s="389"/>
      <c r="N856" s="389"/>
      <c r="O856" s="389"/>
      <c r="P856" s="389"/>
      <c r="Q856" s="389"/>
      <c r="R856" s="389"/>
      <c r="S856" s="389"/>
      <c r="T856" s="389"/>
      <c r="U856" s="389"/>
      <c r="V856" s="389"/>
      <c r="W856" s="389"/>
      <c r="X856" s="389"/>
      <c r="Y856" s="389"/>
    </row>
    <row r="857" spans="1:25" ht="14.25" customHeight="1" x14ac:dyDescent="0.2">
      <c r="A857" s="384"/>
      <c r="B857" s="384"/>
      <c r="C857" s="389"/>
      <c r="D857" s="389"/>
      <c r="E857" s="389"/>
      <c r="F857" s="389"/>
      <c r="G857" s="430"/>
      <c r="H857" s="430"/>
      <c r="I857" s="389"/>
      <c r="J857" s="389"/>
      <c r="K857" s="389"/>
      <c r="L857" s="389"/>
      <c r="M857" s="389"/>
      <c r="N857" s="389"/>
      <c r="O857" s="389"/>
      <c r="P857" s="389"/>
      <c r="Q857" s="389"/>
      <c r="R857" s="389"/>
      <c r="S857" s="389"/>
      <c r="T857" s="389"/>
      <c r="U857" s="389"/>
      <c r="V857" s="389"/>
      <c r="W857" s="389"/>
      <c r="X857" s="389"/>
      <c r="Y857" s="389"/>
    </row>
    <row r="858" spans="1:25" ht="14.25" customHeight="1" x14ac:dyDescent="0.2">
      <c r="A858" s="384"/>
      <c r="B858" s="384"/>
      <c r="C858" s="389"/>
      <c r="D858" s="389"/>
      <c r="E858" s="389"/>
      <c r="F858" s="389"/>
      <c r="G858" s="430"/>
      <c r="H858" s="430"/>
      <c r="I858" s="389"/>
      <c r="J858" s="389"/>
      <c r="K858" s="389"/>
      <c r="L858" s="389"/>
      <c r="M858" s="389"/>
      <c r="N858" s="389"/>
      <c r="O858" s="389"/>
      <c r="P858" s="389"/>
      <c r="Q858" s="389"/>
      <c r="R858" s="389"/>
      <c r="S858" s="389"/>
      <c r="T858" s="389"/>
      <c r="U858" s="389"/>
      <c r="V858" s="389"/>
      <c r="W858" s="389"/>
      <c r="X858" s="389"/>
      <c r="Y858" s="389"/>
    </row>
    <row r="859" spans="1:25" ht="14.25" customHeight="1" x14ac:dyDescent="0.2">
      <c r="A859" s="384"/>
      <c r="B859" s="384"/>
      <c r="C859" s="389"/>
      <c r="D859" s="389"/>
      <c r="E859" s="389"/>
      <c r="F859" s="389"/>
      <c r="G859" s="430"/>
      <c r="H859" s="430"/>
      <c r="I859" s="389"/>
      <c r="J859" s="389"/>
      <c r="K859" s="389"/>
      <c r="L859" s="389"/>
      <c r="M859" s="389"/>
      <c r="N859" s="389"/>
      <c r="O859" s="389"/>
      <c r="P859" s="389"/>
      <c r="Q859" s="389"/>
      <c r="R859" s="389"/>
      <c r="S859" s="389"/>
      <c r="T859" s="389"/>
      <c r="U859" s="389"/>
      <c r="V859" s="389"/>
      <c r="W859" s="389"/>
      <c r="X859" s="389"/>
      <c r="Y859" s="389"/>
    </row>
    <row r="860" spans="1:25" ht="14.25" customHeight="1" x14ac:dyDescent="0.2">
      <c r="A860" s="384"/>
      <c r="B860" s="384"/>
      <c r="C860" s="389"/>
      <c r="D860" s="389"/>
      <c r="E860" s="389"/>
      <c r="F860" s="389"/>
      <c r="G860" s="430"/>
      <c r="H860" s="430"/>
      <c r="I860" s="389"/>
      <c r="J860" s="389"/>
      <c r="K860" s="389"/>
      <c r="L860" s="389"/>
      <c r="M860" s="389"/>
      <c r="N860" s="389"/>
      <c r="O860" s="389"/>
      <c r="P860" s="389"/>
      <c r="Q860" s="389"/>
      <c r="R860" s="389"/>
      <c r="S860" s="389"/>
      <c r="T860" s="389"/>
      <c r="U860" s="389"/>
      <c r="V860" s="389"/>
      <c r="W860" s="389"/>
      <c r="X860" s="389"/>
      <c r="Y860" s="389"/>
    </row>
    <row r="861" spans="1:25" ht="14.25" customHeight="1" x14ac:dyDescent="0.2">
      <c r="A861" s="384"/>
      <c r="B861" s="384"/>
      <c r="C861" s="389"/>
      <c r="D861" s="389"/>
      <c r="E861" s="389"/>
      <c r="F861" s="389"/>
      <c r="G861" s="430"/>
      <c r="H861" s="430"/>
      <c r="I861" s="389"/>
      <c r="J861" s="389"/>
      <c r="K861" s="389"/>
      <c r="L861" s="389"/>
      <c r="M861" s="389"/>
      <c r="N861" s="389"/>
      <c r="O861" s="389"/>
      <c r="P861" s="389"/>
      <c r="Q861" s="389"/>
      <c r="R861" s="389"/>
      <c r="S861" s="389"/>
      <c r="T861" s="389"/>
      <c r="U861" s="389"/>
      <c r="V861" s="389"/>
      <c r="W861" s="389"/>
      <c r="X861" s="389"/>
      <c r="Y861" s="389"/>
    </row>
    <row r="862" spans="1:25" ht="14.25" customHeight="1" x14ac:dyDescent="0.2">
      <c r="A862" s="384"/>
      <c r="B862" s="384"/>
      <c r="C862" s="389"/>
      <c r="D862" s="389"/>
      <c r="E862" s="389"/>
      <c r="F862" s="389"/>
      <c r="G862" s="430"/>
      <c r="H862" s="430"/>
      <c r="I862" s="389"/>
      <c r="J862" s="389"/>
      <c r="K862" s="389"/>
      <c r="L862" s="389"/>
      <c r="M862" s="389"/>
      <c r="N862" s="389"/>
      <c r="O862" s="389"/>
      <c r="P862" s="389"/>
      <c r="Q862" s="389"/>
      <c r="R862" s="389"/>
      <c r="S862" s="389"/>
      <c r="T862" s="389"/>
      <c r="U862" s="389"/>
      <c r="V862" s="389"/>
      <c r="W862" s="389"/>
      <c r="X862" s="389"/>
      <c r="Y862" s="389"/>
    </row>
    <row r="863" spans="1:25" ht="14.25" customHeight="1" x14ac:dyDescent="0.2">
      <c r="A863" s="384"/>
      <c r="B863" s="384"/>
      <c r="C863" s="389"/>
      <c r="D863" s="389"/>
      <c r="E863" s="389"/>
      <c r="F863" s="389"/>
      <c r="G863" s="430"/>
      <c r="H863" s="430"/>
      <c r="I863" s="389"/>
      <c r="J863" s="389"/>
      <c r="K863" s="389"/>
      <c r="L863" s="389"/>
      <c r="M863" s="389"/>
      <c r="N863" s="389"/>
      <c r="O863" s="389"/>
      <c r="P863" s="389"/>
      <c r="Q863" s="389"/>
      <c r="R863" s="389"/>
      <c r="S863" s="389"/>
      <c r="T863" s="389"/>
      <c r="U863" s="389"/>
      <c r="V863" s="389"/>
      <c r="W863" s="389"/>
      <c r="X863" s="389"/>
      <c r="Y863" s="389"/>
    </row>
    <row r="864" spans="1:25" ht="14.25" customHeight="1" x14ac:dyDescent="0.2">
      <c r="A864" s="384"/>
      <c r="B864" s="384"/>
      <c r="C864" s="389"/>
      <c r="D864" s="389"/>
      <c r="E864" s="389"/>
      <c r="F864" s="389"/>
      <c r="G864" s="430"/>
      <c r="H864" s="430"/>
      <c r="I864" s="389"/>
      <c r="J864" s="389"/>
      <c r="K864" s="389"/>
      <c r="L864" s="389"/>
      <c r="M864" s="389"/>
      <c r="N864" s="389"/>
      <c r="O864" s="389"/>
      <c r="P864" s="389"/>
      <c r="Q864" s="389"/>
      <c r="R864" s="389"/>
      <c r="S864" s="389"/>
      <c r="T864" s="389"/>
      <c r="U864" s="389"/>
      <c r="V864" s="389"/>
      <c r="W864" s="389"/>
      <c r="X864" s="389"/>
      <c r="Y864" s="389"/>
    </row>
    <row r="865" spans="1:25" ht="14.25" customHeight="1" x14ac:dyDescent="0.2">
      <c r="A865" s="384"/>
      <c r="B865" s="384"/>
      <c r="C865" s="389"/>
      <c r="D865" s="389"/>
      <c r="E865" s="389"/>
      <c r="F865" s="389"/>
      <c r="G865" s="430"/>
      <c r="H865" s="430"/>
      <c r="I865" s="389"/>
      <c r="J865" s="389"/>
      <c r="K865" s="389"/>
      <c r="L865" s="389"/>
      <c r="M865" s="389"/>
      <c r="N865" s="389"/>
      <c r="O865" s="389"/>
      <c r="P865" s="389"/>
      <c r="Q865" s="389"/>
      <c r="R865" s="389"/>
      <c r="S865" s="389"/>
      <c r="T865" s="389"/>
      <c r="U865" s="389"/>
      <c r="V865" s="389"/>
      <c r="W865" s="389"/>
      <c r="X865" s="389"/>
      <c r="Y865" s="389"/>
    </row>
    <row r="866" spans="1:25" ht="14.25" customHeight="1" x14ac:dyDescent="0.2">
      <c r="A866" s="384"/>
      <c r="B866" s="384"/>
      <c r="C866" s="389"/>
      <c r="D866" s="389"/>
      <c r="E866" s="389"/>
      <c r="F866" s="389"/>
      <c r="G866" s="430"/>
      <c r="H866" s="430"/>
      <c r="I866" s="389"/>
      <c r="J866" s="389"/>
      <c r="K866" s="389"/>
      <c r="L866" s="389"/>
      <c r="M866" s="389"/>
      <c r="N866" s="389"/>
      <c r="O866" s="389"/>
      <c r="P866" s="389"/>
      <c r="Q866" s="389"/>
      <c r="R866" s="389"/>
      <c r="S866" s="389"/>
      <c r="T866" s="389"/>
      <c r="U866" s="389"/>
      <c r="V866" s="389"/>
      <c r="W866" s="389"/>
      <c r="X866" s="389"/>
      <c r="Y866" s="389"/>
    </row>
    <row r="867" spans="1:25" ht="14.25" customHeight="1" x14ac:dyDescent="0.2">
      <c r="A867" s="384"/>
      <c r="B867" s="384"/>
      <c r="C867" s="389"/>
      <c r="D867" s="389"/>
      <c r="E867" s="389"/>
      <c r="F867" s="389"/>
      <c r="G867" s="430"/>
      <c r="H867" s="430"/>
      <c r="I867" s="389"/>
      <c r="J867" s="389"/>
      <c r="K867" s="389"/>
      <c r="L867" s="389"/>
      <c r="M867" s="389"/>
      <c r="N867" s="389"/>
      <c r="O867" s="389"/>
      <c r="P867" s="389"/>
      <c r="Q867" s="389"/>
      <c r="R867" s="389"/>
      <c r="S867" s="389"/>
      <c r="T867" s="389"/>
      <c r="U867" s="389"/>
      <c r="V867" s="389"/>
      <c r="W867" s="389"/>
      <c r="X867" s="389"/>
      <c r="Y867" s="389"/>
    </row>
    <row r="868" spans="1:25" ht="14.25" customHeight="1" x14ac:dyDescent="0.2">
      <c r="A868" s="384"/>
      <c r="B868" s="384"/>
      <c r="C868" s="389"/>
      <c r="D868" s="389"/>
      <c r="E868" s="389"/>
      <c r="F868" s="389"/>
      <c r="G868" s="430"/>
      <c r="H868" s="430"/>
      <c r="I868" s="389"/>
      <c r="J868" s="389"/>
      <c r="K868" s="389"/>
      <c r="L868" s="389"/>
      <c r="M868" s="389"/>
      <c r="N868" s="389"/>
      <c r="O868" s="389"/>
      <c r="P868" s="389"/>
      <c r="Q868" s="389"/>
      <c r="R868" s="389"/>
      <c r="S868" s="389"/>
      <c r="T868" s="389"/>
      <c r="U868" s="389"/>
      <c r="V868" s="389"/>
      <c r="W868" s="389"/>
      <c r="X868" s="389"/>
      <c r="Y868" s="389"/>
    </row>
    <row r="869" spans="1:25" ht="14.25" customHeight="1" x14ac:dyDescent="0.2">
      <c r="A869" s="384"/>
      <c r="B869" s="384"/>
      <c r="C869" s="389"/>
      <c r="D869" s="389"/>
      <c r="E869" s="389"/>
      <c r="F869" s="389"/>
      <c r="G869" s="430"/>
      <c r="H869" s="430"/>
      <c r="I869" s="389"/>
      <c r="J869" s="389"/>
      <c r="K869" s="389"/>
      <c r="L869" s="389"/>
      <c r="M869" s="389"/>
      <c r="N869" s="389"/>
      <c r="O869" s="389"/>
      <c r="P869" s="389"/>
      <c r="Q869" s="389"/>
      <c r="R869" s="389"/>
      <c r="S869" s="389"/>
      <c r="T869" s="389"/>
      <c r="U869" s="389"/>
      <c r="V869" s="389"/>
      <c r="W869" s="389"/>
      <c r="X869" s="389"/>
      <c r="Y869" s="389"/>
    </row>
    <row r="870" spans="1:25" ht="14.25" customHeight="1" x14ac:dyDescent="0.2">
      <c r="A870" s="384"/>
      <c r="B870" s="384"/>
      <c r="C870" s="389"/>
      <c r="D870" s="389"/>
      <c r="E870" s="389"/>
      <c r="F870" s="389"/>
      <c r="G870" s="430"/>
      <c r="H870" s="430"/>
      <c r="I870" s="389"/>
      <c r="J870" s="389"/>
      <c r="K870" s="389"/>
      <c r="L870" s="389"/>
      <c r="M870" s="389"/>
      <c r="N870" s="389"/>
      <c r="O870" s="389"/>
      <c r="P870" s="389"/>
      <c r="Q870" s="389"/>
      <c r="R870" s="389"/>
      <c r="S870" s="389"/>
      <c r="T870" s="389"/>
      <c r="U870" s="389"/>
      <c r="V870" s="389"/>
      <c r="W870" s="389"/>
      <c r="X870" s="389"/>
      <c r="Y870" s="389"/>
    </row>
    <row r="871" spans="1:25" ht="14.25" customHeight="1" x14ac:dyDescent="0.2">
      <c r="A871" s="384"/>
      <c r="B871" s="384"/>
      <c r="C871" s="389"/>
      <c r="D871" s="389"/>
      <c r="E871" s="389"/>
      <c r="F871" s="389"/>
      <c r="G871" s="430"/>
      <c r="H871" s="430"/>
      <c r="I871" s="389"/>
      <c r="J871" s="389"/>
      <c r="K871" s="389"/>
      <c r="L871" s="389"/>
      <c r="M871" s="389"/>
      <c r="N871" s="389"/>
      <c r="O871" s="389"/>
      <c r="P871" s="389"/>
      <c r="Q871" s="389"/>
      <c r="R871" s="389"/>
      <c r="S871" s="389"/>
      <c r="T871" s="389"/>
      <c r="U871" s="389"/>
      <c r="V871" s="389"/>
      <c r="W871" s="389"/>
      <c r="X871" s="389"/>
      <c r="Y871" s="389"/>
    </row>
    <row r="872" spans="1:25" ht="14.25" customHeight="1" x14ac:dyDescent="0.2">
      <c r="A872" s="384"/>
      <c r="B872" s="384"/>
      <c r="C872" s="389"/>
      <c r="D872" s="389"/>
      <c r="E872" s="389"/>
      <c r="F872" s="389"/>
      <c r="G872" s="430"/>
      <c r="H872" s="430"/>
      <c r="I872" s="389"/>
      <c r="J872" s="389"/>
      <c r="K872" s="389"/>
      <c r="L872" s="389"/>
      <c r="M872" s="389"/>
      <c r="N872" s="389"/>
      <c r="O872" s="389"/>
      <c r="P872" s="389"/>
      <c r="Q872" s="389"/>
      <c r="R872" s="389"/>
      <c r="S872" s="389"/>
      <c r="T872" s="389"/>
      <c r="U872" s="389"/>
      <c r="V872" s="389"/>
      <c r="W872" s="389"/>
      <c r="X872" s="389"/>
      <c r="Y872" s="389"/>
    </row>
    <row r="873" spans="1:25" ht="14.25" customHeight="1" x14ac:dyDescent="0.2">
      <c r="A873" s="384"/>
      <c r="B873" s="384"/>
      <c r="C873" s="389"/>
      <c r="D873" s="389"/>
      <c r="E873" s="389"/>
      <c r="F873" s="389"/>
      <c r="G873" s="430"/>
      <c r="H873" s="430"/>
      <c r="I873" s="389"/>
      <c r="J873" s="389"/>
      <c r="K873" s="389"/>
      <c r="L873" s="389"/>
      <c r="M873" s="389"/>
      <c r="N873" s="389"/>
      <c r="O873" s="389"/>
      <c r="P873" s="389"/>
      <c r="Q873" s="389"/>
      <c r="R873" s="389"/>
      <c r="S873" s="389"/>
      <c r="T873" s="389"/>
      <c r="U873" s="389"/>
      <c r="V873" s="389"/>
      <c r="W873" s="389"/>
      <c r="X873" s="389"/>
      <c r="Y873" s="389"/>
    </row>
    <row r="874" spans="1:25" ht="14.25" customHeight="1" x14ac:dyDescent="0.2">
      <c r="A874" s="384"/>
      <c r="B874" s="384"/>
      <c r="C874" s="389"/>
      <c r="D874" s="389"/>
      <c r="E874" s="389"/>
      <c r="F874" s="389"/>
      <c r="G874" s="430"/>
      <c r="H874" s="430"/>
      <c r="I874" s="389"/>
      <c r="J874" s="389"/>
      <c r="K874" s="389"/>
      <c r="L874" s="389"/>
      <c r="M874" s="389"/>
      <c r="N874" s="389"/>
      <c r="O874" s="389"/>
      <c r="P874" s="389"/>
      <c r="Q874" s="389"/>
      <c r="R874" s="389"/>
      <c r="S874" s="389"/>
      <c r="T874" s="389"/>
      <c r="U874" s="389"/>
      <c r="V874" s="389"/>
      <c r="W874" s="389"/>
      <c r="X874" s="389"/>
      <c r="Y874" s="389"/>
    </row>
    <row r="875" spans="1:25" ht="14.25" customHeight="1" x14ac:dyDescent="0.2">
      <c r="A875" s="384"/>
      <c r="B875" s="384"/>
      <c r="C875" s="389"/>
      <c r="D875" s="389"/>
      <c r="E875" s="389"/>
      <c r="F875" s="389"/>
      <c r="G875" s="430"/>
      <c r="H875" s="430"/>
      <c r="I875" s="389"/>
      <c r="J875" s="389"/>
      <c r="K875" s="389"/>
      <c r="L875" s="389"/>
      <c r="M875" s="389"/>
      <c r="N875" s="389"/>
      <c r="O875" s="389"/>
      <c r="P875" s="389"/>
      <c r="Q875" s="389"/>
      <c r="R875" s="389"/>
      <c r="S875" s="389"/>
      <c r="T875" s="389"/>
      <c r="U875" s="389"/>
      <c r="V875" s="389"/>
      <c r="W875" s="389"/>
      <c r="X875" s="389"/>
      <c r="Y875" s="389"/>
    </row>
    <row r="876" spans="1:25" ht="14.25" customHeight="1" x14ac:dyDescent="0.2">
      <c r="A876" s="384"/>
      <c r="B876" s="384"/>
      <c r="C876" s="389"/>
      <c r="D876" s="389"/>
      <c r="E876" s="389"/>
      <c r="F876" s="389"/>
      <c r="G876" s="430"/>
      <c r="H876" s="430"/>
      <c r="I876" s="389"/>
      <c r="J876" s="389"/>
      <c r="K876" s="389"/>
      <c r="L876" s="389"/>
      <c r="M876" s="389"/>
      <c r="N876" s="389"/>
      <c r="O876" s="389"/>
      <c r="P876" s="389"/>
      <c r="Q876" s="389"/>
      <c r="R876" s="389"/>
      <c r="S876" s="389"/>
      <c r="T876" s="389"/>
      <c r="U876" s="389"/>
      <c r="V876" s="389"/>
      <c r="W876" s="389"/>
      <c r="X876" s="389"/>
      <c r="Y876" s="389"/>
    </row>
    <row r="877" spans="1:25" ht="14.25" customHeight="1" x14ac:dyDescent="0.2">
      <c r="A877" s="384"/>
      <c r="B877" s="384"/>
      <c r="C877" s="389"/>
      <c r="D877" s="389"/>
      <c r="E877" s="389"/>
      <c r="F877" s="389"/>
      <c r="G877" s="430"/>
      <c r="H877" s="430"/>
      <c r="I877" s="389"/>
      <c r="J877" s="389"/>
      <c r="K877" s="389"/>
      <c r="L877" s="389"/>
      <c r="M877" s="389"/>
      <c r="N877" s="389"/>
      <c r="O877" s="389"/>
      <c r="P877" s="389"/>
      <c r="Q877" s="389"/>
      <c r="R877" s="389"/>
      <c r="S877" s="389"/>
      <c r="T877" s="389"/>
      <c r="U877" s="389"/>
      <c r="V877" s="389"/>
      <c r="W877" s="389"/>
      <c r="X877" s="389"/>
      <c r="Y877" s="389"/>
    </row>
    <row r="878" spans="1:25" ht="14.25" customHeight="1" x14ac:dyDescent="0.2">
      <c r="A878" s="384"/>
      <c r="B878" s="384"/>
      <c r="C878" s="389"/>
      <c r="D878" s="389"/>
      <c r="E878" s="389"/>
      <c r="F878" s="389"/>
      <c r="G878" s="430"/>
      <c r="H878" s="430"/>
      <c r="I878" s="389"/>
      <c r="J878" s="389"/>
      <c r="K878" s="389"/>
      <c r="L878" s="389"/>
      <c r="M878" s="389"/>
      <c r="N878" s="389"/>
      <c r="O878" s="389"/>
      <c r="P878" s="389"/>
      <c r="Q878" s="389"/>
      <c r="R878" s="389"/>
      <c r="S878" s="389"/>
      <c r="T878" s="389"/>
      <c r="U878" s="389"/>
      <c r="V878" s="389"/>
      <c r="W878" s="389"/>
      <c r="X878" s="389"/>
      <c r="Y878" s="389"/>
    </row>
    <row r="879" spans="1:25" ht="14.25" customHeight="1" x14ac:dyDescent="0.2">
      <c r="A879" s="384"/>
      <c r="B879" s="384"/>
      <c r="C879" s="389"/>
      <c r="D879" s="389"/>
      <c r="E879" s="389"/>
      <c r="F879" s="389"/>
      <c r="G879" s="430"/>
      <c r="H879" s="430"/>
      <c r="I879" s="389"/>
      <c r="J879" s="389"/>
      <c r="K879" s="389"/>
      <c r="L879" s="389"/>
      <c r="M879" s="389"/>
      <c r="N879" s="389"/>
      <c r="O879" s="389"/>
      <c r="P879" s="389"/>
      <c r="Q879" s="389"/>
      <c r="R879" s="389"/>
      <c r="S879" s="389"/>
      <c r="T879" s="389"/>
      <c r="U879" s="389"/>
      <c r="V879" s="389"/>
      <c r="W879" s="389"/>
      <c r="X879" s="389"/>
      <c r="Y879" s="389"/>
    </row>
    <row r="880" spans="1:25" ht="14.25" customHeight="1" x14ac:dyDescent="0.2">
      <c r="A880" s="384"/>
      <c r="B880" s="384"/>
      <c r="C880" s="389"/>
      <c r="D880" s="389"/>
      <c r="E880" s="389"/>
      <c r="F880" s="389"/>
      <c r="G880" s="430"/>
      <c r="H880" s="430"/>
      <c r="I880" s="389"/>
      <c r="J880" s="389"/>
      <c r="K880" s="389"/>
      <c r="L880" s="389"/>
      <c r="M880" s="389"/>
      <c r="N880" s="389"/>
      <c r="O880" s="389"/>
      <c r="P880" s="389"/>
      <c r="Q880" s="389"/>
      <c r="R880" s="389"/>
      <c r="S880" s="389"/>
      <c r="T880" s="389"/>
      <c r="U880" s="389"/>
      <c r="V880" s="389"/>
      <c r="W880" s="389"/>
      <c r="X880" s="389"/>
      <c r="Y880" s="389"/>
    </row>
    <row r="881" spans="1:25" ht="14.25" customHeight="1" x14ac:dyDescent="0.2">
      <c r="A881" s="384"/>
      <c r="B881" s="384"/>
      <c r="C881" s="389"/>
      <c r="D881" s="389"/>
      <c r="E881" s="389"/>
      <c r="F881" s="389"/>
      <c r="G881" s="430"/>
      <c r="H881" s="430"/>
      <c r="I881" s="389"/>
      <c r="J881" s="389"/>
      <c r="K881" s="389"/>
      <c r="L881" s="389"/>
      <c r="M881" s="389"/>
      <c r="N881" s="389"/>
      <c r="O881" s="389"/>
      <c r="P881" s="389"/>
      <c r="Q881" s="389"/>
      <c r="R881" s="389"/>
      <c r="S881" s="389"/>
      <c r="T881" s="389"/>
      <c r="U881" s="389"/>
      <c r="V881" s="389"/>
      <c r="W881" s="389"/>
      <c r="X881" s="389"/>
      <c r="Y881" s="389"/>
    </row>
    <row r="882" spans="1:25" ht="14.25" customHeight="1" x14ac:dyDescent="0.2">
      <c r="A882" s="384"/>
      <c r="B882" s="384"/>
      <c r="C882" s="389"/>
      <c r="D882" s="389"/>
      <c r="E882" s="389"/>
      <c r="F882" s="389"/>
      <c r="G882" s="430"/>
      <c r="H882" s="430"/>
      <c r="I882" s="389"/>
      <c r="J882" s="389"/>
      <c r="K882" s="389"/>
      <c r="L882" s="389"/>
      <c r="M882" s="389"/>
      <c r="N882" s="389"/>
      <c r="O882" s="389"/>
      <c r="P882" s="389"/>
      <c r="Q882" s="389"/>
      <c r="R882" s="389"/>
      <c r="S882" s="389"/>
      <c r="T882" s="389"/>
      <c r="U882" s="389"/>
      <c r="V882" s="389"/>
      <c r="W882" s="389"/>
      <c r="X882" s="389"/>
      <c r="Y882" s="389"/>
    </row>
    <row r="883" spans="1:25" ht="14.25" customHeight="1" x14ac:dyDescent="0.2">
      <c r="A883" s="384"/>
      <c r="B883" s="384"/>
      <c r="C883" s="389"/>
      <c r="D883" s="389"/>
      <c r="E883" s="389"/>
      <c r="F883" s="389"/>
      <c r="G883" s="430"/>
      <c r="H883" s="430"/>
      <c r="I883" s="389"/>
      <c r="J883" s="389"/>
      <c r="K883" s="389"/>
      <c r="L883" s="389"/>
      <c r="M883" s="389"/>
      <c r="N883" s="389"/>
      <c r="O883" s="389"/>
      <c r="P883" s="389"/>
      <c r="Q883" s="389"/>
      <c r="R883" s="389"/>
      <c r="S883" s="389"/>
      <c r="T883" s="389"/>
      <c r="U883" s="389"/>
      <c r="V883" s="389"/>
      <c r="W883" s="389"/>
      <c r="X883" s="389"/>
      <c r="Y883" s="389"/>
    </row>
    <row r="884" spans="1:25" ht="14.25" customHeight="1" x14ac:dyDescent="0.2">
      <c r="A884" s="384"/>
      <c r="B884" s="384"/>
      <c r="C884" s="389"/>
      <c r="D884" s="389"/>
      <c r="E884" s="389"/>
      <c r="F884" s="389"/>
      <c r="G884" s="430"/>
      <c r="H884" s="430"/>
      <c r="I884" s="389"/>
      <c r="J884" s="389"/>
      <c r="K884" s="389"/>
      <c r="L884" s="389"/>
      <c r="M884" s="389"/>
      <c r="N884" s="389"/>
      <c r="O884" s="389"/>
      <c r="P884" s="389"/>
      <c r="Q884" s="389"/>
      <c r="R884" s="389"/>
      <c r="S884" s="389"/>
      <c r="T884" s="389"/>
      <c r="U884" s="389"/>
      <c r="V884" s="389"/>
      <c r="W884" s="389"/>
      <c r="X884" s="389"/>
      <c r="Y884" s="389"/>
    </row>
    <row r="885" spans="1:25" ht="14.25" customHeight="1" x14ac:dyDescent="0.2">
      <c r="A885" s="384"/>
      <c r="B885" s="384"/>
      <c r="C885" s="389"/>
      <c r="D885" s="389"/>
      <c r="E885" s="389"/>
      <c r="F885" s="389"/>
      <c r="G885" s="430"/>
      <c r="H885" s="430"/>
      <c r="I885" s="389"/>
      <c r="J885" s="389"/>
      <c r="K885" s="389"/>
      <c r="L885" s="389"/>
      <c r="M885" s="389"/>
      <c r="N885" s="389"/>
      <c r="O885" s="389"/>
      <c r="P885" s="389"/>
      <c r="Q885" s="389"/>
      <c r="R885" s="389"/>
      <c r="S885" s="389"/>
      <c r="T885" s="389"/>
      <c r="U885" s="389"/>
      <c r="V885" s="389"/>
      <c r="W885" s="389"/>
      <c r="X885" s="389"/>
      <c r="Y885" s="389"/>
    </row>
    <row r="886" spans="1:25" ht="14.25" customHeight="1" x14ac:dyDescent="0.2">
      <c r="A886" s="384"/>
      <c r="B886" s="384"/>
      <c r="C886" s="389"/>
      <c r="D886" s="389"/>
      <c r="E886" s="389"/>
      <c r="F886" s="389"/>
      <c r="G886" s="430"/>
      <c r="H886" s="430"/>
      <c r="I886" s="389"/>
      <c r="J886" s="389"/>
      <c r="K886" s="389"/>
      <c r="L886" s="389"/>
      <c r="M886" s="389"/>
      <c r="N886" s="389"/>
      <c r="O886" s="389"/>
      <c r="P886" s="389"/>
      <c r="Q886" s="389"/>
      <c r="R886" s="389"/>
      <c r="S886" s="389"/>
      <c r="T886" s="389"/>
      <c r="U886" s="389"/>
      <c r="V886" s="389"/>
      <c r="W886" s="389"/>
      <c r="X886" s="389"/>
      <c r="Y886" s="389"/>
    </row>
    <row r="887" spans="1:25" ht="14.25" customHeight="1" x14ac:dyDescent="0.2">
      <c r="A887" s="384"/>
      <c r="B887" s="384"/>
      <c r="C887" s="389"/>
      <c r="D887" s="389"/>
      <c r="E887" s="389"/>
      <c r="F887" s="389"/>
      <c r="G887" s="430"/>
      <c r="H887" s="430"/>
      <c r="I887" s="389"/>
      <c r="J887" s="389"/>
      <c r="K887" s="389"/>
      <c r="L887" s="389"/>
      <c r="M887" s="389"/>
      <c r="N887" s="389"/>
      <c r="O887" s="389"/>
      <c r="P887" s="389"/>
      <c r="Q887" s="389"/>
      <c r="R887" s="389"/>
      <c r="S887" s="389"/>
      <c r="T887" s="389"/>
      <c r="U887" s="389"/>
      <c r="V887" s="389"/>
      <c r="W887" s="389"/>
      <c r="X887" s="389"/>
      <c r="Y887" s="389"/>
    </row>
    <row r="888" spans="1:25" ht="14.25" customHeight="1" x14ac:dyDescent="0.2">
      <c r="A888" s="384"/>
      <c r="B888" s="384"/>
      <c r="C888" s="389"/>
      <c r="D888" s="389"/>
      <c r="E888" s="389"/>
      <c r="F888" s="389"/>
      <c r="G888" s="430"/>
      <c r="H888" s="430"/>
      <c r="I888" s="389"/>
      <c r="J888" s="389"/>
      <c r="K888" s="389"/>
      <c r="L888" s="389"/>
      <c r="M888" s="389"/>
      <c r="N888" s="389"/>
      <c r="O888" s="389"/>
      <c r="P888" s="389"/>
      <c r="Q888" s="389"/>
      <c r="R888" s="389"/>
      <c r="S888" s="389"/>
      <c r="T888" s="389"/>
      <c r="U888" s="389"/>
      <c r="V888" s="389"/>
      <c r="W888" s="389"/>
      <c r="X888" s="389"/>
      <c r="Y888" s="389"/>
    </row>
    <row r="889" spans="1:25" ht="14.25" customHeight="1" x14ac:dyDescent="0.2">
      <c r="A889" s="384"/>
      <c r="B889" s="384"/>
      <c r="C889" s="389"/>
      <c r="D889" s="389"/>
      <c r="E889" s="389"/>
      <c r="F889" s="389"/>
      <c r="G889" s="430"/>
      <c r="H889" s="430"/>
      <c r="I889" s="389"/>
      <c r="J889" s="389"/>
      <c r="K889" s="389"/>
      <c r="L889" s="389"/>
      <c r="M889" s="389"/>
      <c r="N889" s="389"/>
      <c r="O889" s="389"/>
      <c r="P889" s="389"/>
      <c r="Q889" s="389"/>
      <c r="R889" s="389"/>
      <c r="S889" s="389"/>
      <c r="T889" s="389"/>
      <c r="U889" s="389"/>
      <c r="V889" s="389"/>
      <c r="W889" s="389"/>
      <c r="X889" s="389"/>
      <c r="Y889" s="389"/>
    </row>
    <row r="890" spans="1:25" ht="14.25" customHeight="1" x14ac:dyDescent="0.2">
      <c r="A890" s="384"/>
      <c r="B890" s="384"/>
      <c r="C890" s="389"/>
      <c r="D890" s="389"/>
      <c r="E890" s="389"/>
      <c r="F890" s="389"/>
      <c r="G890" s="430"/>
      <c r="H890" s="430"/>
      <c r="I890" s="389"/>
      <c r="J890" s="389"/>
      <c r="K890" s="389"/>
      <c r="L890" s="389"/>
      <c r="M890" s="389"/>
      <c r="N890" s="389"/>
      <c r="O890" s="389"/>
      <c r="P890" s="389"/>
      <c r="Q890" s="389"/>
      <c r="R890" s="389"/>
      <c r="S890" s="389"/>
      <c r="T890" s="389"/>
      <c r="U890" s="389"/>
      <c r="V890" s="389"/>
      <c r="W890" s="389"/>
      <c r="X890" s="389"/>
      <c r="Y890" s="389"/>
    </row>
    <row r="891" spans="1:25" ht="14.25" customHeight="1" x14ac:dyDescent="0.2">
      <c r="A891" s="384"/>
      <c r="B891" s="384"/>
      <c r="C891" s="389"/>
      <c r="D891" s="389"/>
      <c r="E891" s="389"/>
      <c r="F891" s="389"/>
      <c r="G891" s="430"/>
      <c r="H891" s="430"/>
      <c r="I891" s="389"/>
      <c r="J891" s="389"/>
      <c r="K891" s="389"/>
      <c r="L891" s="389"/>
      <c r="M891" s="389"/>
      <c r="N891" s="389"/>
      <c r="O891" s="389"/>
      <c r="P891" s="389"/>
      <c r="Q891" s="389"/>
      <c r="R891" s="389"/>
      <c r="S891" s="389"/>
      <c r="T891" s="389"/>
      <c r="U891" s="389"/>
      <c r="V891" s="389"/>
      <c r="W891" s="389"/>
      <c r="X891" s="389"/>
      <c r="Y891" s="389"/>
    </row>
    <row r="892" spans="1:25" ht="14.25" customHeight="1" x14ac:dyDescent="0.2">
      <c r="A892" s="384"/>
      <c r="B892" s="384"/>
      <c r="C892" s="389"/>
      <c r="D892" s="389"/>
      <c r="E892" s="389"/>
      <c r="F892" s="389"/>
      <c r="G892" s="430"/>
      <c r="H892" s="430"/>
      <c r="I892" s="389"/>
      <c r="J892" s="389"/>
      <c r="K892" s="389"/>
      <c r="L892" s="389"/>
      <c r="M892" s="389"/>
      <c r="N892" s="389"/>
      <c r="O892" s="389"/>
      <c r="P892" s="389"/>
      <c r="Q892" s="389"/>
      <c r="R892" s="389"/>
      <c r="S892" s="389"/>
      <c r="T892" s="389"/>
      <c r="U892" s="389"/>
      <c r="V892" s="389"/>
      <c r="W892" s="389"/>
      <c r="X892" s="389"/>
      <c r="Y892" s="389"/>
    </row>
    <row r="893" spans="1:25" ht="14.25" customHeight="1" x14ac:dyDescent="0.2">
      <c r="A893" s="384"/>
      <c r="B893" s="384"/>
      <c r="C893" s="389"/>
      <c r="D893" s="389"/>
      <c r="E893" s="389"/>
      <c r="F893" s="389"/>
      <c r="G893" s="430"/>
      <c r="H893" s="430"/>
      <c r="I893" s="389"/>
      <c r="J893" s="389"/>
      <c r="K893" s="389"/>
      <c r="L893" s="389"/>
      <c r="M893" s="389"/>
      <c r="N893" s="389"/>
      <c r="O893" s="389"/>
      <c r="P893" s="389"/>
      <c r="Q893" s="389"/>
      <c r="R893" s="389"/>
      <c r="S893" s="389"/>
      <c r="T893" s="389"/>
      <c r="U893" s="389"/>
      <c r="V893" s="389"/>
      <c r="W893" s="389"/>
      <c r="X893" s="389"/>
      <c r="Y893" s="389"/>
    </row>
    <row r="894" spans="1:25" ht="14.25" customHeight="1" x14ac:dyDescent="0.2">
      <c r="A894" s="384"/>
      <c r="B894" s="384"/>
      <c r="C894" s="389"/>
      <c r="D894" s="389"/>
      <c r="E894" s="389"/>
      <c r="F894" s="389"/>
      <c r="G894" s="430"/>
      <c r="H894" s="430"/>
      <c r="I894" s="389"/>
      <c r="J894" s="389"/>
      <c r="K894" s="389"/>
      <c r="L894" s="389"/>
      <c r="M894" s="389"/>
      <c r="N894" s="389"/>
      <c r="O894" s="389"/>
      <c r="P894" s="389"/>
      <c r="Q894" s="389"/>
      <c r="R894" s="389"/>
      <c r="S894" s="389"/>
      <c r="T894" s="389"/>
      <c r="U894" s="389"/>
      <c r="V894" s="389"/>
      <c r="W894" s="389"/>
      <c r="X894" s="389"/>
      <c r="Y894" s="389"/>
    </row>
    <row r="895" spans="1:25" ht="14.25" customHeight="1" x14ac:dyDescent="0.2">
      <c r="A895" s="384"/>
      <c r="B895" s="384"/>
      <c r="C895" s="389"/>
      <c r="D895" s="389"/>
      <c r="E895" s="389"/>
      <c r="F895" s="389"/>
      <c r="G895" s="430"/>
      <c r="H895" s="430"/>
      <c r="I895" s="389"/>
      <c r="J895" s="389"/>
      <c r="K895" s="389"/>
      <c r="L895" s="389"/>
      <c r="M895" s="389"/>
      <c r="N895" s="389"/>
      <c r="O895" s="389"/>
      <c r="P895" s="389"/>
      <c r="Q895" s="389"/>
      <c r="R895" s="389"/>
      <c r="S895" s="389"/>
      <c r="T895" s="389"/>
      <c r="U895" s="389"/>
      <c r="V895" s="389"/>
      <c r="W895" s="389"/>
      <c r="X895" s="389"/>
      <c r="Y895" s="389"/>
    </row>
    <row r="896" spans="1:25" ht="14.25" customHeight="1" x14ac:dyDescent="0.2">
      <c r="A896" s="384"/>
      <c r="B896" s="384"/>
      <c r="C896" s="389"/>
      <c r="D896" s="389"/>
      <c r="E896" s="389"/>
      <c r="F896" s="389"/>
      <c r="G896" s="430"/>
      <c r="H896" s="430"/>
      <c r="I896" s="389"/>
      <c r="J896" s="389"/>
      <c r="K896" s="389"/>
      <c r="L896" s="389"/>
      <c r="M896" s="389"/>
      <c r="N896" s="389"/>
      <c r="O896" s="389"/>
      <c r="P896" s="389"/>
      <c r="Q896" s="389"/>
      <c r="R896" s="389"/>
      <c r="S896" s="389"/>
      <c r="T896" s="389"/>
      <c r="U896" s="389"/>
      <c r="V896" s="389"/>
      <c r="W896" s="389"/>
      <c r="X896" s="389"/>
      <c r="Y896" s="389"/>
    </row>
    <row r="897" spans="1:25" ht="14.25" customHeight="1" x14ac:dyDescent="0.2">
      <c r="A897" s="384"/>
      <c r="B897" s="384"/>
      <c r="C897" s="389"/>
      <c r="D897" s="389"/>
      <c r="E897" s="389"/>
      <c r="F897" s="389"/>
      <c r="G897" s="430"/>
      <c r="H897" s="430"/>
      <c r="I897" s="389"/>
      <c r="J897" s="389"/>
      <c r="K897" s="389"/>
      <c r="L897" s="389"/>
      <c r="M897" s="389"/>
      <c r="N897" s="389"/>
      <c r="O897" s="389"/>
      <c r="P897" s="389"/>
      <c r="Q897" s="389"/>
      <c r="R897" s="389"/>
      <c r="S897" s="389"/>
      <c r="T897" s="389"/>
      <c r="U897" s="389"/>
      <c r="V897" s="389"/>
      <c r="W897" s="389"/>
      <c r="X897" s="389"/>
      <c r="Y897" s="389"/>
    </row>
    <row r="898" spans="1:25" ht="14.25" customHeight="1" x14ac:dyDescent="0.2">
      <c r="A898" s="384"/>
      <c r="B898" s="384"/>
      <c r="C898" s="389"/>
      <c r="D898" s="389"/>
      <c r="E898" s="389"/>
      <c r="F898" s="389"/>
      <c r="G898" s="430"/>
      <c r="H898" s="430"/>
      <c r="I898" s="389"/>
      <c r="J898" s="389"/>
      <c r="K898" s="389"/>
      <c r="L898" s="389"/>
      <c r="M898" s="389"/>
      <c r="N898" s="389"/>
      <c r="O898" s="389"/>
      <c r="P898" s="389"/>
      <c r="Q898" s="389"/>
      <c r="R898" s="389"/>
      <c r="S898" s="389"/>
      <c r="T898" s="389"/>
      <c r="U898" s="389"/>
      <c r="V898" s="389"/>
      <c r="W898" s="389"/>
      <c r="X898" s="389"/>
      <c r="Y898" s="389"/>
    </row>
    <row r="899" spans="1:25" ht="14.25" customHeight="1" x14ac:dyDescent="0.2">
      <c r="A899" s="384"/>
      <c r="B899" s="384"/>
      <c r="C899" s="389"/>
      <c r="D899" s="389"/>
      <c r="E899" s="389"/>
      <c r="F899" s="389"/>
      <c r="G899" s="430"/>
      <c r="H899" s="430"/>
      <c r="I899" s="389"/>
      <c r="J899" s="389"/>
      <c r="K899" s="389"/>
      <c r="L899" s="389"/>
      <c r="M899" s="389"/>
      <c r="N899" s="389"/>
      <c r="O899" s="389"/>
      <c r="P899" s="389"/>
      <c r="Q899" s="389"/>
      <c r="R899" s="389"/>
      <c r="S899" s="389"/>
      <c r="T899" s="389"/>
      <c r="U899" s="389"/>
      <c r="V899" s="389"/>
      <c r="W899" s="389"/>
      <c r="X899" s="389"/>
      <c r="Y899" s="389"/>
    </row>
    <row r="900" spans="1:25" ht="14.25" customHeight="1" x14ac:dyDescent="0.2">
      <c r="A900" s="384"/>
      <c r="B900" s="384"/>
      <c r="C900" s="389"/>
      <c r="D900" s="389"/>
      <c r="E900" s="389"/>
      <c r="F900" s="389"/>
      <c r="G900" s="430"/>
      <c r="H900" s="430"/>
      <c r="I900" s="389"/>
      <c r="J900" s="389"/>
      <c r="K900" s="389"/>
      <c r="L900" s="389"/>
      <c r="M900" s="389"/>
      <c r="N900" s="389"/>
      <c r="O900" s="389"/>
      <c r="P900" s="389"/>
      <c r="Q900" s="389"/>
      <c r="R900" s="389"/>
      <c r="S900" s="389"/>
      <c r="T900" s="389"/>
      <c r="U900" s="389"/>
      <c r="V900" s="389"/>
      <c r="W900" s="389"/>
      <c r="X900" s="389"/>
      <c r="Y900" s="389"/>
    </row>
    <row r="901" spans="1:25" ht="14.25" customHeight="1" x14ac:dyDescent="0.2">
      <c r="A901" s="384"/>
      <c r="B901" s="384"/>
      <c r="C901" s="389"/>
      <c r="D901" s="389"/>
      <c r="E901" s="389"/>
      <c r="F901" s="389"/>
      <c r="G901" s="430"/>
      <c r="H901" s="430"/>
      <c r="I901" s="389"/>
      <c r="J901" s="389"/>
      <c r="K901" s="389"/>
      <c r="L901" s="389"/>
      <c r="M901" s="389"/>
      <c r="N901" s="389"/>
      <c r="O901" s="389"/>
      <c r="P901" s="389"/>
      <c r="Q901" s="389"/>
      <c r="R901" s="389"/>
      <c r="S901" s="389"/>
      <c r="T901" s="389"/>
      <c r="U901" s="389"/>
      <c r="V901" s="389"/>
      <c r="W901" s="389"/>
      <c r="X901" s="389"/>
      <c r="Y901" s="389"/>
    </row>
    <row r="902" spans="1:25" ht="14.25" customHeight="1" x14ac:dyDescent="0.2">
      <c r="A902" s="384"/>
      <c r="B902" s="384"/>
      <c r="C902" s="389"/>
      <c r="D902" s="389"/>
      <c r="E902" s="389"/>
      <c r="F902" s="389"/>
      <c r="G902" s="430"/>
      <c r="H902" s="430"/>
      <c r="I902" s="389"/>
      <c r="J902" s="389"/>
      <c r="K902" s="389"/>
      <c r="L902" s="389"/>
      <c r="M902" s="389"/>
      <c r="N902" s="389"/>
      <c r="O902" s="389"/>
      <c r="P902" s="389"/>
      <c r="Q902" s="389"/>
      <c r="R902" s="389"/>
      <c r="S902" s="389"/>
      <c r="T902" s="389"/>
      <c r="U902" s="389"/>
      <c r="V902" s="389"/>
      <c r="W902" s="389"/>
      <c r="X902" s="389"/>
      <c r="Y902" s="389"/>
    </row>
    <row r="903" spans="1:25" ht="14.25" customHeight="1" x14ac:dyDescent="0.2">
      <c r="A903" s="384"/>
      <c r="B903" s="384"/>
      <c r="C903" s="389"/>
      <c r="D903" s="389"/>
      <c r="E903" s="389"/>
      <c r="F903" s="389"/>
      <c r="G903" s="430"/>
      <c r="H903" s="430"/>
      <c r="I903" s="389"/>
      <c r="J903" s="389"/>
      <c r="K903" s="389"/>
      <c r="L903" s="389"/>
      <c r="M903" s="389"/>
      <c r="N903" s="389"/>
      <c r="O903" s="389"/>
      <c r="P903" s="389"/>
      <c r="Q903" s="389"/>
      <c r="R903" s="389"/>
      <c r="S903" s="389"/>
      <c r="T903" s="389"/>
      <c r="U903" s="389"/>
      <c r="V903" s="389"/>
      <c r="W903" s="389"/>
      <c r="X903" s="389"/>
      <c r="Y903" s="389"/>
    </row>
    <row r="904" spans="1:25" ht="14.25" customHeight="1" x14ac:dyDescent="0.2">
      <c r="A904" s="384"/>
      <c r="B904" s="384"/>
      <c r="C904" s="389"/>
      <c r="D904" s="389"/>
      <c r="E904" s="389"/>
      <c r="F904" s="389"/>
      <c r="G904" s="430"/>
      <c r="H904" s="430"/>
      <c r="I904" s="389"/>
      <c r="J904" s="389"/>
      <c r="K904" s="389"/>
      <c r="L904" s="389"/>
      <c r="M904" s="389"/>
      <c r="N904" s="389"/>
      <c r="O904" s="389"/>
      <c r="P904" s="389"/>
      <c r="Q904" s="389"/>
      <c r="R904" s="389"/>
      <c r="S904" s="389"/>
      <c r="T904" s="389"/>
      <c r="U904" s="389"/>
      <c r="V904" s="389"/>
      <c r="W904" s="389"/>
      <c r="X904" s="389"/>
      <c r="Y904" s="389"/>
    </row>
    <row r="905" spans="1:25" ht="14.25" customHeight="1" x14ac:dyDescent="0.2">
      <c r="A905" s="384"/>
      <c r="B905" s="384"/>
      <c r="C905" s="389"/>
      <c r="D905" s="389"/>
      <c r="E905" s="389"/>
      <c r="F905" s="389"/>
      <c r="G905" s="430"/>
      <c r="H905" s="430"/>
      <c r="I905" s="389"/>
      <c r="J905" s="389"/>
      <c r="K905" s="389"/>
      <c r="L905" s="389"/>
      <c r="M905" s="389"/>
      <c r="N905" s="389"/>
      <c r="O905" s="389"/>
      <c r="P905" s="389"/>
      <c r="Q905" s="389"/>
      <c r="R905" s="389"/>
      <c r="S905" s="389"/>
      <c r="T905" s="389"/>
      <c r="U905" s="389"/>
      <c r="V905" s="389"/>
      <c r="W905" s="389"/>
      <c r="X905" s="389"/>
      <c r="Y905" s="389"/>
    </row>
    <row r="906" spans="1:25" ht="14.25" customHeight="1" x14ac:dyDescent="0.2">
      <c r="A906" s="384"/>
      <c r="B906" s="384"/>
      <c r="C906" s="389"/>
      <c r="D906" s="389"/>
      <c r="E906" s="389"/>
      <c r="F906" s="389"/>
      <c r="G906" s="430"/>
      <c r="H906" s="430"/>
      <c r="I906" s="389"/>
      <c r="J906" s="389"/>
      <c r="K906" s="389"/>
      <c r="L906" s="389"/>
      <c r="M906" s="389"/>
      <c r="N906" s="389"/>
      <c r="O906" s="389"/>
      <c r="P906" s="389"/>
      <c r="Q906" s="389"/>
      <c r="R906" s="389"/>
      <c r="S906" s="389"/>
      <c r="T906" s="389"/>
      <c r="U906" s="389"/>
      <c r="V906" s="389"/>
      <c r="W906" s="389"/>
      <c r="X906" s="389"/>
      <c r="Y906" s="389"/>
    </row>
    <row r="907" spans="1:25" ht="14.25" customHeight="1" x14ac:dyDescent="0.2">
      <c r="A907" s="384"/>
      <c r="B907" s="384"/>
      <c r="C907" s="389"/>
      <c r="D907" s="389"/>
      <c r="E907" s="389"/>
      <c r="F907" s="389"/>
      <c r="G907" s="430"/>
      <c r="H907" s="430"/>
      <c r="I907" s="389"/>
      <c r="J907" s="389"/>
      <c r="K907" s="389"/>
      <c r="L907" s="389"/>
      <c r="M907" s="389"/>
      <c r="N907" s="389"/>
      <c r="O907" s="389"/>
      <c r="P907" s="389"/>
      <c r="Q907" s="389"/>
      <c r="R907" s="389"/>
      <c r="S907" s="389"/>
      <c r="T907" s="389"/>
      <c r="U907" s="389"/>
      <c r="V907" s="389"/>
      <c r="W907" s="389"/>
      <c r="X907" s="389"/>
      <c r="Y907" s="389"/>
    </row>
    <row r="908" spans="1:25" ht="14.25" customHeight="1" x14ac:dyDescent="0.2">
      <c r="A908" s="384"/>
      <c r="B908" s="384"/>
      <c r="C908" s="389"/>
      <c r="D908" s="389"/>
      <c r="E908" s="389"/>
      <c r="F908" s="389"/>
      <c r="G908" s="430"/>
      <c r="H908" s="430"/>
      <c r="I908" s="389"/>
      <c r="J908" s="389"/>
      <c r="K908" s="389"/>
      <c r="L908" s="389"/>
      <c r="M908" s="389"/>
      <c r="N908" s="389"/>
      <c r="O908" s="389"/>
      <c r="P908" s="389"/>
      <c r="Q908" s="389"/>
      <c r="R908" s="389"/>
      <c r="S908" s="389"/>
      <c r="T908" s="389"/>
      <c r="U908" s="389"/>
      <c r="V908" s="389"/>
      <c r="W908" s="389"/>
      <c r="X908" s="389"/>
      <c r="Y908" s="389"/>
    </row>
    <row r="909" spans="1:25" ht="14.25" customHeight="1" x14ac:dyDescent="0.2">
      <c r="A909" s="384"/>
      <c r="B909" s="384"/>
      <c r="C909" s="389"/>
      <c r="D909" s="389"/>
      <c r="E909" s="389"/>
      <c r="F909" s="389"/>
      <c r="G909" s="430"/>
      <c r="H909" s="430"/>
      <c r="I909" s="389"/>
      <c r="J909" s="389"/>
      <c r="K909" s="389"/>
      <c r="L909" s="389"/>
      <c r="M909" s="389"/>
      <c r="N909" s="389"/>
      <c r="O909" s="389"/>
      <c r="P909" s="389"/>
      <c r="Q909" s="389"/>
      <c r="R909" s="389"/>
      <c r="S909" s="389"/>
      <c r="T909" s="389"/>
      <c r="U909" s="389"/>
      <c r="V909" s="389"/>
      <c r="W909" s="389"/>
      <c r="X909" s="389"/>
      <c r="Y909" s="389"/>
    </row>
    <row r="910" spans="1:25" ht="14.25" customHeight="1" x14ac:dyDescent="0.2">
      <c r="A910" s="384"/>
      <c r="B910" s="384"/>
      <c r="C910" s="389"/>
      <c r="D910" s="389"/>
      <c r="E910" s="389"/>
      <c r="F910" s="389"/>
      <c r="G910" s="430"/>
      <c r="H910" s="430"/>
      <c r="I910" s="389"/>
      <c r="J910" s="389"/>
      <c r="K910" s="389"/>
      <c r="L910" s="389"/>
      <c r="M910" s="389"/>
      <c r="N910" s="389"/>
      <c r="O910" s="389"/>
      <c r="P910" s="389"/>
      <c r="Q910" s="389"/>
      <c r="R910" s="389"/>
      <c r="S910" s="389"/>
      <c r="T910" s="389"/>
      <c r="U910" s="389"/>
      <c r="V910" s="389"/>
      <c r="W910" s="389"/>
      <c r="X910" s="389"/>
      <c r="Y910" s="389"/>
    </row>
    <row r="911" spans="1:25" ht="14.25" customHeight="1" x14ac:dyDescent="0.2">
      <c r="A911" s="384"/>
      <c r="B911" s="384"/>
      <c r="C911" s="389"/>
      <c r="D911" s="389"/>
      <c r="E911" s="389"/>
      <c r="F911" s="389"/>
      <c r="G911" s="430"/>
      <c r="H911" s="430"/>
      <c r="I911" s="389"/>
      <c r="J911" s="389"/>
      <c r="K911" s="389"/>
      <c r="L911" s="389"/>
      <c r="M911" s="389"/>
      <c r="N911" s="389"/>
      <c r="O911" s="389"/>
      <c r="P911" s="389"/>
      <c r="Q911" s="389"/>
      <c r="R911" s="389"/>
      <c r="S911" s="389"/>
      <c r="T911" s="389"/>
      <c r="U911" s="389"/>
      <c r="V911" s="389"/>
      <c r="W911" s="389"/>
      <c r="X911" s="389"/>
      <c r="Y911" s="389"/>
    </row>
    <row r="912" spans="1:25" ht="14.25" customHeight="1" x14ac:dyDescent="0.2">
      <c r="A912" s="384"/>
      <c r="B912" s="384"/>
      <c r="C912" s="389"/>
      <c r="D912" s="389"/>
      <c r="E912" s="389"/>
      <c r="F912" s="389"/>
      <c r="G912" s="430"/>
      <c r="H912" s="430"/>
      <c r="I912" s="389"/>
      <c r="J912" s="389"/>
      <c r="K912" s="389"/>
      <c r="L912" s="389"/>
      <c r="M912" s="389"/>
      <c r="N912" s="389"/>
      <c r="O912" s="389"/>
      <c r="P912" s="389"/>
      <c r="Q912" s="389"/>
      <c r="R912" s="389"/>
      <c r="S912" s="389"/>
      <c r="T912" s="389"/>
      <c r="U912" s="389"/>
      <c r="V912" s="389"/>
      <c r="W912" s="389"/>
      <c r="X912" s="389"/>
      <c r="Y912" s="389"/>
    </row>
    <row r="913" spans="1:25" ht="14.25" customHeight="1" x14ac:dyDescent="0.2">
      <c r="A913" s="384"/>
      <c r="B913" s="384"/>
      <c r="C913" s="389"/>
      <c r="D913" s="389"/>
      <c r="E913" s="389"/>
      <c r="F913" s="389"/>
      <c r="G913" s="430"/>
      <c r="H913" s="430"/>
      <c r="I913" s="389"/>
      <c r="J913" s="389"/>
      <c r="K913" s="389"/>
      <c r="L913" s="389"/>
      <c r="M913" s="389"/>
      <c r="N913" s="389"/>
      <c r="O913" s="389"/>
      <c r="P913" s="389"/>
      <c r="Q913" s="389"/>
      <c r="R913" s="389"/>
      <c r="S913" s="389"/>
      <c r="T913" s="389"/>
      <c r="U913" s="389"/>
      <c r="V913" s="389"/>
      <c r="W913" s="389"/>
      <c r="X913" s="389"/>
      <c r="Y913" s="389"/>
    </row>
    <row r="914" spans="1:25" ht="14.25" customHeight="1" x14ac:dyDescent="0.2">
      <c r="A914" s="384"/>
      <c r="B914" s="384"/>
      <c r="C914" s="389"/>
      <c r="D914" s="389"/>
      <c r="E914" s="389"/>
      <c r="F914" s="389"/>
      <c r="G914" s="430"/>
      <c r="H914" s="430"/>
      <c r="I914" s="389"/>
      <c r="J914" s="389"/>
      <c r="K914" s="389"/>
      <c r="L914" s="389"/>
      <c r="M914" s="389"/>
      <c r="N914" s="389"/>
      <c r="O914" s="389"/>
      <c r="P914" s="389"/>
      <c r="Q914" s="389"/>
      <c r="R914" s="389"/>
      <c r="S914" s="389"/>
      <c r="T914" s="389"/>
      <c r="U914" s="389"/>
      <c r="V914" s="389"/>
      <c r="W914" s="389"/>
      <c r="X914" s="389"/>
      <c r="Y914" s="389"/>
    </row>
    <row r="915" spans="1:25" ht="14.25" customHeight="1" x14ac:dyDescent="0.2">
      <c r="A915" s="384"/>
      <c r="B915" s="384"/>
      <c r="C915" s="389"/>
      <c r="D915" s="389"/>
      <c r="E915" s="389"/>
      <c r="F915" s="389"/>
      <c r="G915" s="430"/>
      <c r="H915" s="430"/>
      <c r="I915" s="389"/>
      <c r="J915" s="389"/>
      <c r="K915" s="389"/>
      <c r="L915" s="389"/>
      <c r="M915" s="389"/>
      <c r="N915" s="389"/>
      <c r="O915" s="389"/>
      <c r="P915" s="389"/>
      <c r="Q915" s="389"/>
      <c r="R915" s="389"/>
      <c r="S915" s="389"/>
      <c r="T915" s="389"/>
      <c r="U915" s="389"/>
      <c r="V915" s="389"/>
      <c r="W915" s="389"/>
      <c r="X915" s="389"/>
      <c r="Y915" s="389"/>
    </row>
    <row r="916" spans="1:25" ht="14.25" customHeight="1" x14ac:dyDescent="0.2">
      <c r="A916" s="384"/>
      <c r="B916" s="384"/>
      <c r="C916" s="389"/>
      <c r="D916" s="389"/>
      <c r="E916" s="389"/>
      <c r="F916" s="389"/>
      <c r="G916" s="430"/>
      <c r="H916" s="430"/>
      <c r="I916" s="389"/>
      <c r="J916" s="389"/>
      <c r="K916" s="389"/>
      <c r="L916" s="389"/>
      <c r="M916" s="389"/>
      <c r="N916" s="389"/>
      <c r="O916" s="389"/>
      <c r="P916" s="389"/>
      <c r="Q916" s="389"/>
      <c r="R916" s="389"/>
      <c r="S916" s="389"/>
      <c r="T916" s="389"/>
      <c r="U916" s="389"/>
      <c r="V916" s="389"/>
      <c r="W916" s="389"/>
      <c r="X916" s="389"/>
      <c r="Y916" s="389"/>
    </row>
    <row r="917" spans="1:25" ht="14.25" customHeight="1" x14ac:dyDescent="0.2">
      <c r="A917" s="384"/>
      <c r="B917" s="384"/>
      <c r="C917" s="389"/>
      <c r="D917" s="389"/>
      <c r="E917" s="389"/>
      <c r="F917" s="389"/>
      <c r="G917" s="430"/>
      <c r="H917" s="430"/>
      <c r="I917" s="389"/>
      <c r="J917" s="389"/>
      <c r="K917" s="389"/>
      <c r="L917" s="389"/>
      <c r="M917" s="389"/>
      <c r="N917" s="389"/>
      <c r="O917" s="389"/>
      <c r="P917" s="389"/>
      <c r="Q917" s="389"/>
      <c r="R917" s="389"/>
      <c r="S917" s="389"/>
      <c r="T917" s="389"/>
      <c r="U917" s="389"/>
      <c r="V917" s="389"/>
      <c r="W917" s="389"/>
      <c r="X917" s="389"/>
      <c r="Y917" s="389"/>
    </row>
    <row r="918" spans="1:25" ht="14.25" customHeight="1" x14ac:dyDescent="0.2">
      <c r="A918" s="384"/>
      <c r="B918" s="384"/>
      <c r="C918" s="389"/>
      <c r="D918" s="389"/>
      <c r="E918" s="389"/>
      <c r="F918" s="389"/>
      <c r="G918" s="430"/>
      <c r="H918" s="430"/>
      <c r="I918" s="389"/>
      <c r="J918" s="389"/>
      <c r="K918" s="389"/>
      <c r="L918" s="389"/>
      <c r="M918" s="389"/>
      <c r="N918" s="389"/>
      <c r="O918" s="389"/>
      <c r="P918" s="389"/>
      <c r="Q918" s="389"/>
      <c r="R918" s="389"/>
      <c r="S918" s="389"/>
      <c r="T918" s="389"/>
      <c r="U918" s="389"/>
      <c r="V918" s="389"/>
      <c r="W918" s="389"/>
      <c r="X918" s="389"/>
      <c r="Y918" s="389"/>
    </row>
    <row r="919" spans="1:25" ht="14.25" customHeight="1" x14ac:dyDescent="0.2">
      <c r="A919" s="384"/>
      <c r="B919" s="384"/>
      <c r="C919" s="389"/>
      <c r="D919" s="389"/>
      <c r="E919" s="389"/>
      <c r="F919" s="389"/>
      <c r="G919" s="430"/>
      <c r="H919" s="430"/>
      <c r="I919" s="389"/>
      <c r="J919" s="389"/>
      <c r="K919" s="389"/>
      <c r="L919" s="389"/>
      <c r="M919" s="389"/>
      <c r="N919" s="389"/>
      <c r="O919" s="389"/>
      <c r="P919" s="389"/>
      <c r="Q919" s="389"/>
      <c r="R919" s="389"/>
      <c r="S919" s="389"/>
      <c r="T919" s="389"/>
      <c r="U919" s="389"/>
      <c r="V919" s="389"/>
      <c r="W919" s="389"/>
      <c r="X919" s="389"/>
      <c r="Y919" s="389"/>
    </row>
    <row r="920" spans="1:25" ht="14.25" customHeight="1" x14ac:dyDescent="0.2">
      <c r="A920" s="384"/>
      <c r="B920" s="384"/>
      <c r="C920" s="389"/>
      <c r="D920" s="389"/>
      <c r="E920" s="389"/>
      <c r="F920" s="389"/>
      <c r="G920" s="430"/>
      <c r="H920" s="430"/>
      <c r="I920" s="389"/>
      <c r="J920" s="389"/>
      <c r="K920" s="389"/>
      <c r="L920" s="389"/>
      <c r="M920" s="389"/>
      <c r="N920" s="389"/>
      <c r="O920" s="389"/>
      <c r="P920" s="389"/>
      <c r="Q920" s="389"/>
      <c r="R920" s="389"/>
      <c r="S920" s="389"/>
      <c r="T920" s="389"/>
      <c r="U920" s="389"/>
      <c r="V920" s="389"/>
      <c r="W920" s="389"/>
      <c r="X920" s="389"/>
      <c r="Y920" s="389"/>
    </row>
    <row r="921" spans="1:25" ht="14.25" customHeight="1" x14ac:dyDescent="0.2">
      <c r="A921" s="384"/>
      <c r="B921" s="384"/>
      <c r="C921" s="389"/>
      <c r="D921" s="389"/>
      <c r="E921" s="389"/>
      <c r="F921" s="389"/>
      <c r="G921" s="430"/>
      <c r="H921" s="430"/>
      <c r="I921" s="389"/>
      <c r="J921" s="389"/>
      <c r="K921" s="389"/>
      <c r="L921" s="389"/>
      <c r="M921" s="389"/>
      <c r="N921" s="389"/>
      <c r="O921" s="389"/>
      <c r="P921" s="389"/>
      <c r="Q921" s="389"/>
      <c r="R921" s="389"/>
      <c r="S921" s="389"/>
      <c r="T921" s="389"/>
      <c r="U921" s="389"/>
      <c r="V921" s="389"/>
      <c r="W921" s="389"/>
      <c r="X921" s="389"/>
      <c r="Y921" s="389"/>
    </row>
    <row r="922" spans="1:25" ht="14.25" customHeight="1" x14ac:dyDescent="0.2">
      <c r="A922" s="384"/>
      <c r="B922" s="384"/>
      <c r="C922" s="389"/>
      <c r="D922" s="389"/>
      <c r="E922" s="389"/>
      <c r="F922" s="389"/>
      <c r="G922" s="430"/>
      <c r="H922" s="430"/>
      <c r="I922" s="389"/>
      <c r="J922" s="389"/>
      <c r="K922" s="389"/>
      <c r="L922" s="389"/>
      <c r="M922" s="389"/>
      <c r="N922" s="389"/>
      <c r="O922" s="389"/>
      <c r="P922" s="389"/>
      <c r="Q922" s="389"/>
      <c r="R922" s="389"/>
      <c r="S922" s="389"/>
      <c r="T922" s="389"/>
      <c r="U922" s="389"/>
      <c r="V922" s="389"/>
      <c r="W922" s="389"/>
      <c r="X922" s="389"/>
      <c r="Y922" s="389"/>
    </row>
    <row r="923" spans="1:25" ht="14.25" customHeight="1" x14ac:dyDescent="0.2">
      <c r="A923" s="384"/>
      <c r="B923" s="384"/>
      <c r="C923" s="389"/>
      <c r="D923" s="389"/>
      <c r="E923" s="389"/>
      <c r="F923" s="389"/>
      <c r="G923" s="430"/>
      <c r="H923" s="430"/>
      <c r="I923" s="389"/>
      <c r="J923" s="389"/>
      <c r="K923" s="389"/>
      <c r="L923" s="389"/>
      <c r="M923" s="389"/>
      <c r="N923" s="389"/>
      <c r="O923" s="389"/>
      <c r="P923" s="389"/>
      <c r="Q923" s="389"/>
      <c r="R923" s="389"/>
      <c r="S923" s="389"/>
      <c r="T923" s="389"/>
      <c r="U923" s="389"/>
      <c r="V923" s="389"/>
      <c r="W923" s="389"/>
      <c r="X923" s="389"/>
      <c r="Y923" s="389"/>
    </row>
    <row r="924" spans="1:25" ht="14.25" customHeight="1" x14ac:dyDescent="0.2">
      <c r="A924" s="384"/>
      <c r="B924" s="384"/>
      <c r="C924" s="389"/>
      <c r="D924" s="389"/>
      <c r="E924" s="389"/>
      <c r="F924" s="389"/>
      <c r="G924" s="430"/>
      <c r="H924" s="430"/>
      <c r="I924" s="389"/>
      <c r="J924" s="389"/>
      <c r="K924" s="389"/>
      <c r="L924" s="389"/>
      <c r="M924" s="389"/>
      <c r="N924" s="389"/>
      <c r="O924" s="389"/>
      <c r="P924" s="389"/>
      <c r="Q924" s="389"/>
      <c r="R924" s="389"/>
      <c r="S924" s="389"/>
      <c r="T924" s="389"/>
      <c r="U924" s="389"/>
      <c r="V924" s="389"/>
      <c r="W924" s="389"/>
      <c r="X924" s="389"/>
      <c r="Y924" s="389"/>
    </row>
    <row r="925" spans="1:25" ht="14.25" customHeight="1" x14ac:dyDescent="0.2">
      <c r="A925" s="384"/>
      <c r="B925" s="384"/>
      <c r="C925" s="389"/>
      <c r="D925" s="389"/>
      <c r="E925" s="389"/>
      <c r="F925" s="389"/>
      <c r="G925" s="430"/>
      <c r="H925" s="430"/>
      <c r="I925" s="389"/>
      <c r="J925" s="389"/>
      <c r="K925" s="389"/>
      <c r="L925" s="389"/>
      <c r="M925" s="389"/>
      <c r="N925" s="389"/>
      <c r="O925" s="389"/>
      <c r="P925" s="389"/>
      <c r="Q925" s="389"/>
      <c r="R925" s="389"/>
      <c r="S925" s="389"/>
      <c r="T925" s="389"/>
      <c r="U925" s="389"/>
      <c r="V925" s="389"/>
      <c r="W925" s="389"/>
      <c r="X925" s="389"/>
      <c r="Y925" s="389"/>
    </row>
    <row r="926" spans="1:25" ht="14.25" customHeight="1" x14ac:dyDescent="0.2">
      <c r="A926" s="384"/>
      <c r="B926" s="384"/>
      <c r="C926" s="389"/>
      <c r="D926" s="389"/>
      <c r="E926" s="389"/>
      <c r="F926" s="389"/>
      <c r="G926" s="430"/>
      <c r="H926" s="430"/>
      <c r="I926" s="389"/>
      <c r="J926" s="389"/>
      <c r="K926" s="389"/>
      <c r="L926" s="389"/>
      <c r="M926" s="389"/>
      <c r="N926" s="389"/>
      <c r="O926" s="389"/>
      <c r="P926" s="389"/>
      <c r="Q926" s="389"/>
      <c r="R926" s="389"/>
      <c r="S926" s="389"/>
      <c r="T926" s="389"/>
      <c r="U926" s="389"/>
      <c r="V926" s="389"/>
      <c r="W926" s="389"/>
      <c r="X926" s="389"/>
      <c r="Y926" s="389"/>
    </row>
    <row r="927" spans="1:25" ht="14.25" customHeight="1" x14ac:dyDescent="0.2">
      <c r="A927" s="384"/>
      <c r="B927" s="384"/>
      <c r="C927" s="389"/>
      <c r="D927" s="389"/>
      <c r="E927" s="389"/>
      <c r="F927" s="389"/>
      <c r="G927" s="430"/>
      <c r="H927" s="430"/>
      <c r="I927" s="389"/>
      <c r="J927" s="389"/>
      <c r="K927" s="389"/>
      <c r="L927" s="389"/>
      <c r="M927" s="389"/>
      <c r="N927" s="389"/>
      <c r="O927" s="389"/>
      <c r="P927" s="389"/>
      <c r="Q927" s="389"/>
      <c r="R927" s="389"/>
      <c r="S927" s="389"/>
      <c r="T927" s="389"/>
      <c r="U927" s="389"/>
      <c r="V927" s="389"/>
      <c r="W927" s="389"/>
      <c r="X927" s="389"/>
      <c r="Y927" s="389"/>
    </row>
    <row r="928" spans="1:25" ht="14.25" customHeight="1" x14ac:dyDescent="0.2">
      <c r="A928" s="384"/>
      <c r="B928" s="384"/>
      <c r="C928" s="389"/>
      <c r="D928" s="389"/>
      <c r="E928" s="389"/>
      <c r="F928" s="389"/>
      <c r="G928" s="430"/>
      <c r="H928" s="430"/>
      <c r="I928" s="389"/>
      <c r="J928" s="389"/>
      <c r="K928" s="389"/>
      <c r="L928" s="389"/>
      <c r="M928" s="389"/>
      <c r="N928" s="389"/>
      <c r="O928" s="389"/>
      <c r="P928" s="389"/>
      <c r="Q928" s="389"/>
      <c r="R928" s="389"/>
      <c r="S928" s="389"/>
      <c r="T928" s="389"/>
      <c r="U928" s="389"/>
      <c r="V928" s="389"/>
      <c r="W928" s="389"/>
      <c r="X928" s="389"/>
      <c r="Y928" s="389"/>
    </row>
    <row r="929" spans="1:25" ht="14.25" customHeight="1" x14ac:dyDescent="0.2">
      <c r="A929" s="384"/>
      <c r="B929" s="384"/>
      <c r="C929" s="389"/>
      <c r="D929" s="389"/>
      <c r="E929" s="389"/>
      <c r="F929" s="389"/>
      <c r="G929" s="430"/>
      <c r="H929" s="430"/>
      <c r="I929" s="389"/>
      <c r="J929" s="389"/>
      <c r="K929" s="389"/>
      <c r="L929" s="389"/>
      <c r="M929" s="389"/>
      <c r="N929" s="389"/>
      <c r="O929" s="389"/>
      <c r="P929" s="389"/>
      <c r="Q929" s="389"/>
      <c r="R929" s="389"/>
      <c r="S929" s="389"/>
      <c r="T929" s="389"/>
      <c r="U929" s="389"/>
      <c r="V929" s="389"/>
      <c r="W929" s="389"/>
      <c r="X929" s="389"/>
      <c r="Y929" s="389"/>
    </row>
    <row r="930" spans="1:25" ht="14.25" customHeight="1" x14ac:dyDescent="0.2">
      <c r="A930" s="384"/>
      <c r="B930" s="384"/>
      <c r="C930" s="389"/>
      <c r="D930" s="389"/>
      <c r="E930" s="389"/>
      <c r="F930" s="389"/>
      <c r="G930" s="430"/>
      <c r="H930" s="430"/>
      <c r="I930" s="389"/>
      <c r="J930" s="389"/>
      <c r="K930" s="389"/>
      <c r="L930" s="389"/>
      <c r="M930" s="389"/>
      <c r="N930" s="389"/>
      <c r="O930" s="389"/>
      <c r="P930" s="389"/>
      <c r="Q930" s="389"/>
      <c r="R930" s="389"/>
      <c r="S930" s="389"/>
      <c r="T930" s="389"/>
      <c r="U930" s="389"/>
      <c r="V930" s="389"/>
      <c r="W930" s="389"/>
      <c r="X930" s="389"/>
      <c r="Y930" s="389"/>
    </row>
    <row r="931" spans="1:25" ht="14.25" customHeight="1" x14ac:dyDescent="0.2">
      <c r="A931" s="384"/>
      <c r="B931" s="384"/>
      <c r="C931" s="389"/>
      <c r="D931" s="389"/>
      <c r="E931" s="389"/>
      <c r="F931" s="389"/>
      <c r="G931" s="430"/>
      <c r="H931" s="430"/>
      <c r="I931" s="389"/>
      <c r="J931" s="389"/>
      <c r="K931" s="389"/>
      <c r="L931" s="389"/>
      <c r="M931" s="389"/>
      <c r="N931" s="389"/>
      <c r="O931" s="389"/>
      <c r="P931" s="389"/>
      <c r="Q931" s="389"/>
      <c r="R931" s="389"/>
      <c r="S931" s="389"/>
      <c r="T931" s="389"/>
      <c r="U931" s="389"/>
      <c r="V931" s="389"/>
      <c r="W931" s="389"/>
      <c r="X931" s="389"/>
      <c r="Y931" s="389"/>
    </row>
    <row r="932" spans="1:25" ht="14.25" customHeight="1" x14ac:dyDescent="0.2">
      <c r="A932" s="384"/>
      <c r="B932" s="384"/>
      <c r="C932" s="389"/>
      <c r="D932" s="389"/>
      <c r="E932" s="389"/>
      <c r="F932" s="389"/>
      <c r="G932" s="430"/>
      <c r="H932" s="430"/>
      <c r="I932" s="389"/>
      <c r="J932" s="389"/>
      <c r="K932" s="389"/>
      <c r="L932" s="389"/>
      <c r="M932" s="389"/>
      <c r="N932" s="389"/>
      <c r="O932" s="389"/>
      <c r="P932" s="389"/>
      <c r="Q932" s="389"/>
      <c r="R932" s="389"/>
      <c r="S932" s="389"/>
      <c r="T932" s="389"/>
      <c r="U932" s="389"/>
      <c r="V932" s="389"/>
      <c r="W932" s="389"/>
      <c r="X932" s="389"/>
      <c r="Y932" s="389"/>
    </row>
    <row r="933" spans="1:25" ht="14.25" customHeight="1" x14ac:dyDescent="0.2">
      <c r="A933" s="384"/>
      <c r="B933" s="384"/>
      <c r="C933" s="389"/>
      <c r="D933" s="389"/>
      <c r="E933" s="389"/>
      <c r="F933" s="389"/>
      <c r="G933" s="430"/>
      <c r="H933" s="430"/>
      <c r="I933" s="389"/>
      <c r="J933" s="389"/>
      <c r="K933" s="389"/>
      <c r="L933" s="389"/>
      <c r="M933" s="389"/>
      <c r="N933" s="389"/>
      <c r="O933" s="389"/>
      <c r="P933" s="389"/>
      <c r="Q933" s="389"/>
      <c r="R933" s="389"/>
      <c r="S933" s="389"/>
      <c r="T933" s="389"/>
      <c r="U933" s="389"/>
      <c r="V933" s="389"/>
      <c r="W933" s="389"/>
      <c r="X933" s="389"/>
      <c r="Y933" s="389"/>
    </row>
    <row r="934" spans="1:25" ht="14.25" customHeight="1" x14ac:dyDescent="0.2">
      <c r="A934" s="384"/>
      <c r="B934" s="384"/>
      <c r="C934" s="389"/>
      <c r="D934" s="389"/>
      <c r="E934" s="389"/>
      <c r="F934" s="389"/>
      <c r="G934" s="430"/>
      <c r="H934" s="430"/>
      <c r="I934" s="389"/>
      <c r="J934" s="389"/>
      <c r="K934" s="389"/>
      <c r="L934" s="389"/>
      <c r="M934" s="389"/>
      <c r="N934" s="389"/>
      <c r="O934" s="389"/>
      <c r="P934" s="389"/>
      <c r="Q934" s="389"/>
      <c r="R934" s="389"/>
      <c r="S934" s="389"/>
      <c r="T934" s="389"/>
      <c r="U934" s="389"/>
      <c r="V934" s="389"/>
      <c r="W934" s="389"/>
      <c r="X934" s="389"/>
      <c r="Y934" s="389"/>
    </row>
    <row r="935" spans="1:25" ht="14.25" customHeight="1" x14ac:dyDescent="0.2">
      <c r="A935" s="384"/>
      <c r="B935" s="384"/>
      <c r="C935" s="389"/>
      <c r="D935" s="389"/>
      <c r="E935" s="389"/>
      <c r="F935" s="389"/>
      <c r="G935" s="430"/>
      <c r="H935" s="430"/>
      <c r="I935" s="389"/>
      <c r="J935" s="389"/>
      <c r="K935" s="389"/>
      <c r="L935" s="389"/>
      <c r="M935" s="389"/>
      <c r="N935" s="389"/>
      <c r="O935" s="389"/>
      <c r="P935" s="389"/>
      <c r="Q935" s="389"/>
      <c r="R935" s="389"/>
      <c r="S935" s="389"/>
      <c r="T935" s="389"/>
      <c r="U935" s="389"/>
      <c r="V935" s="389"/>
      <c r="W935" s="389"/>
      <c r="X935" s="389"/>
      <c r="Y935" s="389"/>
    </row>
    <row r="936" spans="1:25" ht="14.25" customHeight="1" x14ac:dyDescent="0.2">
      <c r="A936" s="384"/>
      <c r="B936" s="384"/>
      <c r="C936" s="389"/>
      <c r="D936" s="389"/>
      <c r="E936" s="389"/>
      <c r="F936" s="389"/>
      <c r="G936" s="430"/>
      <c r="H936" s="430"/>
      <c r="I936" s="389"/>
      <c r="J936" s="389"/>
      <c r="K936" s="389"/>
      <c r="L936" s="389"/>
      <c r="M936" s="389"/>
      <c r="N936" s="389"/>
      <c r="O936" s="389"/>
      <c r="P936" s="389"/>
      <c r="Q936" s="389"/>
      <c r="R936" s="389"/>
      <c r="S936" s="389"/>
      <c r="T936" s="389"/>
      <c r="U936" s="389"/>
      <c r="V936" s="389"/>
      <c r="W936" s="389"/>
      <c r="X936" s="389"/>
      <c r="Y936" s="389"/>
    </row>
    <row r="937" spans="1:25" ht="14.25" customHeight="1" x14ac:dyDescent="0.2">
      <c r="A937" s="384"/>
      <c r="B937" s="384"/>
      <c r="C937" s="389"/>
      <c r="D937" s="389"/>
      <c r="E937" s="389"/>
      <c r="F937" s="389"/>
      <c r="G937" s="430"/>
      <c r="H937" s="430"/>
      <c r="I937" s="389"/>
      <c r="J937" s="389"/>
      <c r="K937" s="389"/>
      <c r="L937" s="389"/>
      <c r="M937" s="389"/>
      <c r="N937" s="389"/>
      <c r="O937" s="389"/>
      <c r="P937" s="389"/>
      <c r="Q937" s="389"/>
      <c r="R937" s="389"/>
      <c r="S937" s="389"/>
      <c r="T937" s="389"/>
      <c r="U937" s="389"/>
      <c r="V937" s="389"/>
      <c r="W937" s="389"/>
      <c r="X937" s="389"/>
      <c r="Y937" s="389"/>
    </row>
    <row r="938" spans="1:25" ht="14.25" customHeight="1" x14ac:dyDescent="0.2">
      <c r="A938" s="384"/>
      <c r="B938" s="384"/>
      <c r="C938" s="389"/>
      <c r="D938" s="389"/>
      <c r="E938" s="389"/>
      <c r="F938" s="389"/>
      <c r="G938" s="430"/>
      <c r="H938" s="430"/>
      <c r="I938" s="389"/>
      <c r="J938" s="389"/>
      <c r="K938" s="389"/>
      <c r="L938" s="389"/>
      <c r="M938" s="389"/>
      <c r="N938" s="389"/>
      <c r="O938" s="389"/>
      <c r="P938" s="389"/>
      <c r="Q938" s="389"/>
      <c r="R938" s="389"/>
      <c r="S938" s="389"/>
      <c r="T938" s="389"/>
      <c r="U938" s="389"/>
      <c r="V938" s="389"/>
      <c r="W938" s="389"/>
      <c r="X938" s="389"/>
      <c r="Y938" s="389"/>
    </row>
    <row r="939" spans="1:25" ht="14.25" customHeight="1" x14ac:dyDescent="0.2">
      <c r="A939" s="384"/>
      <c r="B939" s="384"/>
      <c r="C939" s="389"/>
      <c r="D939" s="389"/>
      <c r="E939" s="389"/>
      <c r="F939" s="389"/>
      <c r="G939" s="430"/>
      <c r="H939" s="430"/>
      <c r="I939" s="389"/>
      <c r="J939" s="389"/>
      <c r="K939" s="389"/>
      <c r="L939" s="389"/>
      <c r="M939" s="389"/>
      <c r="N939" s="389"/>
      <c r="O939" s="389"/>
      <c r="P939" s="389"/>
      <c r="Q939" s="389"/>
      <c r="R939" s="389"/>
      <c r="S939" s="389"/>
      <c r="T939" s="389"/>
      <c r="U939" s="389"/>
      <c r="V939" s="389"/>
      <c r="W939" s="389"/>
      <c r="X939" s="389"/>
      <c r="Y939" s="389"/>
    </row>
    <row r="940" spans="1:25" ht="14.25" customHeight="1" x14ac:dyDescent="0.2">
      <c r="A940" s="384"/>
      <c r="B940" s="384"/>
      <c r="C940" s="389"/>
      <c r="D940" s="389"/>
      <c r="E940" s="389"/>
      <c r="F940" s="389"/>
      <c r="G940" s="430"/>
      <c r="H940" s="430"/>
      <c r="I940" s="389"/>
      <c r="J940" s="389"/>
      <c r="K940" s="389"/>
      <c r="L940" s="389"/>
      <c r="M940" s="389"/>
      <c r="N940" s="389"/>
      <c r="O940" s="389"/>
      <c r="P940" s="389"/>
      <c r="Q940" s="389"/>
      <c r="R940" s="389"/>
      <c r="S940" s="389"/>
      <c r="T940" s="389"/>
      <c r="U940" s="389"/>
      <c r="V940" s="389"/>
      <c r="W940" s="389"/>
      <c r="X940" s="389"/>
      <c r="Y940" s="389"/>
    </row>
    <row r="941" spans="1:25" ht="14.25" customHeight="1" x14ac:dyDescent="0.2">
      <c r="A941" s="384"/>
      <c r="B941" s="384"/>
      <c r="C941" s="389"/>
      <c r="D941" s="389"/>
      <c r="E941" s="389"/>
      <c r="F941" s="389"/>
      <c r="G941" s="430"/>
      <c r="H941" s="430"/>
      <c r="I941" s="389"/>
      <c r="J941" s="389"/>
      <c r="K941" s="389"/>
      <c r="L941" s="389"/>
      <c r="M941" s="389"/>
      <c r="N941" s="389"/>
      <c r="O941" s="389"/>
      <c r="P941" s="389"/>
      <c r="Q941" s="389"/>
      <c r="R941" s="389"/>
      <c r="S941" s="389"/>
      <c r="T941" s="389"/>
      <c r="U941" s="389"/>
      <c r="V941" s="389"/>
      <c r="W941" s="389"/>
      <c r="X941" s="389"/>
      <c r="Y941" s="389"/>
    </row>
    <row r="942" spans="1:25" ht="14.25" customHeight="1" x14ac:dyDescent="0.2">
      <c r="A942" s="384"/>
      <c r="B942" s="384"/>
      <c r="C942" s="389"/>
      <c r="D942" s="389"/>
      <c r="E942" s="389"/>
      <c r="F942" s="389"/>
      <c r="G942" s="430"/>
      <c r="H942" s="430"/>
      <c r="I942" s="389"/>
      <c r="J942" s="389"/>
      <c r="K942" s="389"/>
      <c r="L942" s="389"/>
      <c r="M942" s="389"/>
      <c r="N942" s="389"/>
      <c r="O942" s="389"/>
      <c r="P942" s="389"/>
      <c r="Q942" s="389"/>
      <c r="R942" s="389"/>
      <c r="S942" s="389"/>
      <c r="T942" s="389"/>
      <c r="U942" s="389"/>
      <c r="V942" s="389"/>
      <c r="W942" s="389"/>
      <c r="X942" s="389"/>
      <c r="Y942" s="389"/>
    </row>
    <row r="943" spans="1:25" ht="14.25" customHeight="1" x14ac:dyDescent="0.2">
      <c r="A943" s="384"/>
      <c r="B943" s="384"/>
      <c r="C943" s="389"/>
      <c r="D943" s="389"/>
      <c r="E943" s="389"/>
      <c r="F943" s="389"/>
      <c r="G943" s="430"/>
      <c r="H943" s="430"/>
      <c r="I943" s="389"/>
      <c r="J943" s="389"/>
      <c r="K943" s="389"/>
      <c r="L943" s="389"/>
      <c r="M943" s="389"/>
      <c r="N943" s="389"/>
      <c r="O943" s="389"/>
      <c r="P943" s="389"/>
      <c r="Q943" s="389"/>
      <c r="R943" s="389"/>
      <c r="S943" s="389"/>
      <c r="T943" s="389"/>
      <c r="U943" s="389"/>
      <c r="V943" s="389"/>
      <c r="W943" s="389"/>
      <c r="X943" s="389"/>
      <c r="Y943" s="389"/>
    </row>
    <row r="944" spans="1:25" ht="14.25" customHeight="1" x14ac:dyDescent="0.2">
      <c r="A944" s="384"/>
      <c r="B944" s="384"/>
      <c r="C944" s="389"/>
      <c r="D944" s="389"/>
      <c r="E944" s="389"/>
      <c r="F944" s="389"/>
      <c r="G944" s="430"/>
      <c r="H944" s="430"/>
      <c r="I944" s="389"/>
      <c r="J944" s="389"/>
      <c r="K944" s="389"/>
      <c r="L944" s="389"/>
      <c r="M944" s="389"/>
      <c r="N944" s="389"/>
      <c r="O944" s="389"/>
      <c r="P944" s="389"/>
      <c r="Q944" s="389"/>
      <c r="R944" s="389"/>
      <c r="S944" s="389"/>
      <c r="T944" s="389"/>
      <c r="U944" s="389"/>
      <c r="V944" s="389"/>
      <c r="W944" s="389"/>
      <c r="X944" s="389"/>
      <c r="Y944" s="389"/>
    </row>
    <row r="945" spans="1:25" ht="14.25" customHeight="1" x14ac:dyDescent="0.2">
      <c r="A945" s="384"/>
      <c r="B945" s="384"/>
      <c r="C945" s="389"/>
      <c r="D945" s="389"/>
      <c r="E945" s="389"/>
      <c r="F945" s="389"/>
      <c r="G945" s="430"/>
      <c r="H945" s="430"/>
      <c r="I945" s="389"/>
      <c r="J945" s="389"/>
      <c r="K945" s="389"/>
      <c r="L945" s="389"/>
      <c r="M945" s="389"/>
      <c r="N945" s="389"/>
      <c r="O945" s="389"/>
      <c r="P945" s="389"/>
      <c r="Q945" s="389"/>
      <c r="R945" s="389"/>
      <c r="S945" s="389"/>
      <c r="T945" s="389"/>
      <c r="U945" s="389"/>
      <c r="V945" s="389"/>
      <c r="W945" s="389"/>
      <c r="X945" s="389"/>
      <c r="Y945" s="389"/>
    </row>
    <row r="946" spans="1:25" ht="14.25" customHeight="1" x14ac:dyDescent="0.2">
      <c r="A946" s="384"/>
      <c r="B946" s="384"/>
      <c r="C946" s="389"/>
      <c r="D946" s="389"/>
      <c r="E946" s="389"/>
      <c r="F946" s="389"/>
      <c r="G946" s="430"/>
      <c r="H946" s="430"/>
      <c r="I946" s="389"/>
      <c r="J946" s="389"/>
      <c r="K946" s="389"/>
      <c r="L946" s="389"/>
      <c r="M946" s="389"/>
      <c r="N946" s="389"/>
      <c r="O946" s="389"/>
      <c r="P946" s="389"/>
      <c r="Q946" s="389"/>
      <c r="R946" s="389"/>
      <c r="S946" s="389"/>
      <c r="T946" s="389"/>
      <c r="U946" s="389"/>
      <c r="V946" s="389"/>
      <c r="W946" s="389"/>
      <c r="X946" s="389"/>
      <c r="Y946" s="389"/>
    </row>
    <row r="947" spans="1:25" ht="14.25" customHeight="1" x14ac:dyDescent="0.2">
      <c r="A947" s="384"/>
      <c r="B947" s="384"/>
      <c r="C947" s="389"/>
      <c r="D947" s="389"/>
      <c r="E947" s="389"/>
      <c r="F947" s="389"/>
      <c r="G947" s="430"/>
      <c r="H947" s="430"/>
      <c r="I947" s="389"/>
      <c r="J947" s="389"/>
      <c r="K947" s="389"/>
      <c r="L947" s="389"/>
      <c r="M947" s="389"/>
      <c r="N947" s="389"/>
      <c r="O947" s="389"/>
      <c r="P947" s="389"/>
      <c r="Q947" s="389"/>
      <c r="R947" s="389"/>
      <c r="S947" s="389"/>
      <c r="T947" s="389"/>
      <c r="U947" s="389"/>
      <c r="V947" s="389"/>
      <c r="W947" s="389"/>
      <c r="X947" s="389"/>
      <c r="Y947" s="389"/>
    </row>
    <row r="948" spans="1:25" ht="14.25" customHeight="1" x14ac:dyDescent="0.2">
      <c r="A948" s="384"/>
      <c r="B948" s="384"/>
      <c r="C948" s="389"/>
      <c r="D948" s="389"/>
      <c r="E948" s="389"/>
      <c r="F948" s="389"/>
      <c r="G948" s="430"/>
      <c r="H948" s="430"/>
      <c r="I948" s="389"/>
      <c r="J948" s="389"/>
      <c r="K948" s="389"/>
      <c r="L948" s="389"/>
      <c r="M948" s="389"/>
      <c r="N948" s="389"/>
      <c r="O948" s="389"/>
      <c r="P948" s="389"/>
      <c r="Q948" s="389"/>
      <c r="R948" s="389"/>
      <c r="S948" s="389"/>
      <c r="T948" s="389"/>
      <c r="U948" s="389"/>
      <c r="V948" s="389"/>
      <c r="W948" s="389"/>
      <c r="X948" s="389"/>
      <c r="Y948" s="389"/>
    </row>
    <row r="949" spans="1:25" ht="14.25" customHeight="1" x14ac:dyDescent="0.2">
      <c r="A949" s="384"/>
      <c r="B949" s="384"/>
      <c r="C949" s="389"/>
      <c r="D949" s="389"/>
      <c r="E949" s="389"/>
      <c r="F949" s="389"/>
      <c r="G949" s="430"/>
      <c r="H949" s="430"/>
      <c r="I949" s="389"/>
      <c r="J949" s="389"/>
      <c r="K949" s="389"/>
      <c r="L949" s="389"/>
      <c r="M949" s="389"/>
      <c r="N949" s="389"/>
      <c r="O949" s="389"/>
      <c r="P949" s="389"/>
      <c r="Q949" s="389"/>
      <c r="R949" s="389"/>
      <c r="S949" s="389"/>
      <c r="T949" s="389"/>
      <c r="U949" s="389"/>
      <c r="V949" s="389"/>
      <c r="W949" s="389"/>
      <c r="X949" s="389"/>
      <c r="Y949" s="389"/>
    </row>
    <row r="950" spans="1:25" ht="14.25" customHeight="1" x14ac:dyDescent="0.2">
      <c r="A950" s="384"/>
      <c r="B950" s="384"/>
      <c r="C950" s="389"/>
      <c r="D950" s="389"/>
      <c r="E950" s="389"/>
      <c r="F950" s="389"/>
      <c r="G950" s="430"/>
      <c r="H950" s="430"/>
      <c r="I950" s="389"/>
      <c r="J950" s="389"/>
      <c r="K950" s="389"/>
      <c r="L950" s="389"/>
      <c r="M950" s="389"/>
      <c r="N950" s="389"/>
      <c r="O950" s="389"/>
      <c r="P950" s="389"/>
      <c r="Q950" s="389"/>
      <c r="R950" s="389"/>
      <c r="S950" s="389"/>
      <c r="T950" s="389"/>
      <c r="U950" s="389"/>
      <c r="V950" s="389"/>
      <c r="W950" s="389"/>
      <c r="X950" s="389"/>
      <c r="Y950" s="389"/>
    </row>
    <row r="951" spans="1:25" ht="14.25" customHeight="1" x14ac:dyDescent="0.2">
      <c r="A951" s="384"/>
      <c r="B951" s="384"/>
      <c r="C951" s="389"/>
      <c r="D951" s="389"/>
      <c r="E951" s="389"/>
      <c r="F951" s="389"/>
      <c r="G951" s="430"/>
      <c r="H951" s="430"/>
      <c r="I951" s="389"/>
      <c r="J951" s="389"/>
      <c r="K951" s="389"/>
      <c r="L951" s="389"/>
      <c r="M951" s="389"/>
      <c r="N951" s="389"/>
      <c r="O951" s="389"/>
      <c r="P951" s="389"/>
      <c r="Q951" s="389"/>
      <c r="R951" s="389"/>
      <c r="S951" s="389"/>
      <c r="T951" s="389"/>
      <c r="U951" s="389"/>
      <c r="V951" s="389"/>
      <c r="W951" s="389"/>
      <c r="X951" s="389"/>
      <c r="Y951" s="389"/>
    </row>
    <row r="952" spans="1:25" ht="14.25" customHeight="1" x14ac:dyDescent="0.2">
      <c r="A952" s="384"/>
      <c r="B952" s="384"/>
      <c r="C952" s="389"/>
      <c r="D952" s="389"/>
      <c r="E952" s="389"/>
      <c r="F952" s="389"/>
      <c r="G952" s="430"/>
      <c r="H952" s="430"/>
      <c r="I952" s="389"/>
      <c r="J952" s="389"/>
      <c r="K952" s="389"/>
      <c r="L952" s="389"/>
      <c r="M952" s="389"/>
      <c r="N952" s="389"/>
      <c r="O952" s="389"/>
      <c r="P952" s="389"/>
      <c r="Q952" s="389"/>
      <c r="R952" s="389"/>
      <c r="S952" s="389"/>
      <c r="T952" s="389"/>
      <c r="U952" s="389"/>
      <c r="V952" s="389"/>
      <c r="W952" s="389"/>
      <c r="X952" s="389"/>
      <c r="Y952" s="389"/>
    </row>
    <row r="953" spans="1:25" ht="14.25" customHeight="1" x14ac:dyDescent="0.2">
      <c r="A953" s="384"/>
      <c r="B953" s="384"/>
      <c r="C953" s="389"/>
      <c r="D953" s="389"/>
      <c r="E953" s="389"/>
      <c r="F953" s="389"/>
      <c r="G953" s="430"/>
      <c r="H953" s="430"/>
      <c r="I953" s="389"/>
      <c r="J953" s="389"/>
      <c r="K953" s="389"/>
      <c r="L953" s="389"/>
      <c r="M953" s="389"/>
      <c r="N953" s="389"/>
      <c r="O953" s="389"/>
      <c r="P953" s="389"/>
      <c r="Q953" s="389"/>
      <c r="R953" s="389"/>
      <c r="S953" s="389"/>
      <c r="T953" s="389"/>
      <c r="U953" s="389"/>
      <c r="V953" s="389"/>
      <c r="W953" s="389"/>
      <c r="X953" s="389"/>
      <c r="Y953" s="389"/>
    </row>
    <row r="954" spans="1:25" ht="14.25" customHeight="1" x14ac:dyDescent="0.2">
      <c r="A954" s="384"/>
      <c r="B954" s="384"/>
      <c r="C954" s="389"/>
      <c r="D954" s="389"/>
      <c r="E954" s="389"/>
      <c r="F954" s="389"/>
      <c r="G954" s="430"/>
      <c r="H954" s="430"/>
      <c r="I954" s="389"/>
      <c r="J954" s="389"/>
      <c r="K954" s="389"/>
      <c r="L954" s="389"/>
      <c r="M954" s="389"/>
      <c r="N954" s="389"/>
      <c r="O954" s="389"/>
      <c r="P954" s="389"/>
      <c r="Q954" s="389"/>
      <c r="R954" s="389"/>
      <c r="S954" s="389"/>
      <c r="T954" s="389"/>
      <c r="U954" s="389"/>
      <c r="V954" s="389"/>
      <c r="W954" s="389"/>
      <c r="X954" s="389"/>
      <c r="Y954" s="389"/>
    </row>
    <row r="955" spans="1:25" ht="14.25" customHeight="1" x14ac:dyDescent="0.2">
      <c r="A955" s="384"/>
      <c r="B955" s="384"/>
      <c r="C955" s="389"/>
      <c r="D955" s="389"/>
      <c r="E955" s="389"/>
      <c r="F955" s="389"/>
      <c r="G955" s="430"/>
      <c r="H955" s="430"/>
      <c r="I955" s="389"/>
      <c r="J955" s="389"/>
      <c r="K955" s="389"/>
      <c r="L955" s="389"/>
      <c r="M955" s="389"/>
      <c r="N955" s="389"/>
      <c r="O955" s="389"/>
      <c r="P955" s="389"/>
      <c r="Q955" s="389"/>
      <c r="R955" s="389"/>
      <c r="S955" s="389"/>
      <c r="T955" s="389"/>
      <c r="U955" s="389"/>
      <c r="V955" s="389"/>
      <c r="W955" s="389"/>
      <c r="X955" s="389"/>
      <c r="Y955" s="389"/>
    </row>
    <row r="956" spans="1:25" ht="14.25" customHeight="1" x14ac:dyDescent="0.2">
      <c r="A956" s="384"/>
      <c r="B956" s="384"/>
      <c r="C956" s="389"/>
      <c r="D956" s="389"/>
      <c r="E956" s="389"/>
      <c r="F956" s="389"/>
      <c r="G956" s="430"/>
      <c r="H956" s="430"/>
      <c r="I956" s="389"/>
      <c r="J956" s="389"/>
      <c r="K956" s="389"/>
      <c r="L956" s="389"/>
      <c r="M956" s="389"/>
      <c r="N956" s="389"/>
      <c r="O956" s="389"/>
      <c r="P956" s="389"/>
      <c r="Q956" s="389"/>
      <c r="R956" s="389"/>
      <c r="S956" s="389"/>
      <c r="T956" s="389"/>
      <c r="U956" s="389"/>
      <c r="V956" s="389"/>
      <c r="W956" s="389"/>
      <c r="X956" s="389"/>
      <c r="Y956" s="389"/>
    </row>
    <row r="957" spans="1:25" ht="14.25" customHeight="1" x14ac:dyDescent="0.2">
      <c r="A957" s="384"/>
      <c r="B957" s="384"/>
      <c r="C957" s="389"/>
      <c r="D957" s="389"/>
      <c r="E957" s="389"/>
      <c r="F957" s="389"/>
      <c r="G957" s="430"/>
      <c r="H957" s="430"/>
      <c r="I957" s="389"/>
      <c r="J957" s="389"/>
      <c r="K957" s="389"/>
      <c r="L957" s="389"/>
      <c r="M957" s="389"/>
      <c r="N957" s="389"/>
      <c r="O957" s="389"/>
      <c r="P957" s="389"/>
      <c r="Q957" s="389"/>
      <c r="R957" s="389"/>
      <c r="S957" s="389"/>
      <c r="T957" s="389"/>
      <c r="U957" s="389"/>
      <c r="V957" s="389"/>
      <c r="W957" s="389"/>
      <c r="X957" s="389"/>
      <c r="Y957" s="389"/>
    </row>
    <row r="958" spans="1:25" ht="14.25" customHeight="1" x14ac:dyDescent="0.2">
      <c r="A958" s="384"/>
      <c r="B958" s="384"/>
      <c r="C958" s="389"/>
      <c r="D958" s="389"/>
      <c r="E958" s="389"/>
      <c r="F958" s="389"/>
      <c r="G958" s="430"/>
      <c r="H958" s="430"/>
      <c r="I958" s="389"/>
      <c r="J958" s="389"/>
      <c r="K958" s="389"/>
      <c r="L958" s="389"/>
      <c r="M958" s="389"/>
      <c r="N958" s="389"/>
      <c r="O958" s="389"/>
      <c r="P958" s="389"/>
      <c r="Q958" s="389"/>
      <c r="R958" s="389"/>
      <c r="S958" s="389"/>
      <c r="T958" s="389"/>
      <c r="U958" s="389"/>
      <c r="V958" s="389"/>
      <c r="W958" s="389"/>
      <c r="X958" s="389"/>
      <c r="Y958" s="389"/>
    </row>
    <row r="959" spans="1:25" ht="14.25" customHeight="1" x14ac:dyDescent="0.2">
      <c r="A959" s="384"/>
      <c r="B959" s="384"/>
      <c r="C959" s="389"/>
      <c r="D959" s="389"/>
      <c r="E959" s="389"/>
      <c r="F959" s="389"/>
      <c r="G959" s="430"/>
      <c r="H959" s="430"/>
      <c r="I959" s="389"/>
      <c r="J959" s="389"/>
      <c r="K959" s="389"/>
      <c r="L959" s="389"/>
      <c r="M959" s="389"/>
      <c r="N959" s="389"/>
      <c r="O959" s="389"/>
      <c r="P959" s="389"/>
      <c r="Q959" s="389"/>
      <c r="R959" s="389"/>
      <c r="S959" s="389"/>
      <c r="T959" s="389"/>
      <c r="U959" s="389"/>
      <c r="V959" s="389"/>
      <c r="W959" s="389"/>
      <c r="X959" s="389"/>
      <c r="Y959" s="389"/>
    </row>
    <row r="960" spans="1:25" ht="14.25" customHeight="1" x14ac:dyDescent="0.2">
      <c r="A960" s="384"/>
      <c r="B960" s="384"/>
      <c r="C960" s="389"/>
      <c r="D960" s="389"/>
      <c r="E960" s="389"/>
      <c r="F960" s="389"/>
      <c r="G960" s="430"/>
      <c r="H960" s="430"/>
      <c r="I960" s="389"/>
      <c r="J960" s="389"/>
      <c r="K960" s="389"/>
      <c r="L960" s="389"/>
      <c r="M960" s="389"/>
      <c r="N960" s="389"/>
      <c r="O960" s="389"/>
      <c r="P960" s="389"/>
      <c r="Q960" s="389"/>
      <c r="R960" s="389"/>
      <c r="S960" s="389"/>
      <c r="T960" s="389"/>
      <c r="U960" s="389"/>
      <c r="V960" s="389"/>
      <c r="W960" s="389"/>
      <c r="X960" s="389"/>
      <c r="Y960" s="389"/>
    </row>
    <row r="961" spans="1:25" ht="14.25" customHeight="1" x14ac:dyDescent="0.2">
      <c r="A961" s="384"/>
      <c r="B961" s="384"/>
      <c r="C961" s="389"/>
      <c r="D961" s="389"/>
      <c r="E961" s="389"/>
      <c r="F961" s="389"/>
      <c r="G961" s="430"/>
      <c r="H961" s="430"/>
      <c r="I961" s="389"/>
      <c r="J961" s="389"/>
      <c r="K961" s="389"/>
      <c r="L961" s="389"/>
      <c r="M961" s="389"/>
      <c r="N961" s="389"/>
      <c r="O961" s="389"/>
      <c r="P961" s="389"/>
      <c r="Q961" s="389"/>
      <c r="R961" s="389"/>
      <c r="S961" s="389"/>
      <c r="T961" s="389"/>
      <c r="U961" s="389"/>
      <c r="V961" s="389"/>
      <c r="W961" s="389"/>
      <c r="X961" s="389"/>
      <c r="Y961" s="389"/>
    </row>
    <row r="962" spans="1:25" ht="14.25" customHeight="1" x14ac:dyDescent="0.2">
      <c r="A962" s="384"/>
      <c r="B962" s="384"/>
      <c r="C962" s="389"/>
      <c r="D962" s="389"/>
      <c r="E962" s="389"/>
      <c r="F962" s="389"/>
      <c r="G962" s="430"/>
      <c r="H962" s="430"/>
      <c r="I962" s="389"/>
      <c r="J962" s="389"/>
      <c r="K962" s="389"/>
      <c r="L962" s="389"/>
      <c r="M962" s="389"/>
      <c r="N962" s="389"/>
      <c r="O962" s="389"/>
      <c r="P962" s="389"/>
      <c r="Q962" s="389"/>
      <c r="R962" s="389"/>
      <c r="S962" s="389"/>
      <c r="T962" s="389"/>
      <c r="U962" s="389"/>
      <c r="V962" s="389"/>
      <c r="W962" s="389"/>
      <c r="X962" s="389"/>
      <c r="Y962" s="389"/>
    </row>
    <row r="963" spans="1:25" ht="14.25" customHeight="1" x14ac:dyDescent="0.2">
      <c r="A963" s="384"/>
      <c r="B963" s="384"/>
      <c r="C963" s="389"/>
      <c r="D963" s="389"/>
      <c r="E963" s="389"/>
      <c r="F963" s="389"/>
      <c r="G963" s="430"/>
      <c r="H963" s="430"/>
      <c r="I963" s="389"/>
      <c r="J963" s="389"/>
      <c r="K963" s="389"/>
      <c r="L963" s="389"/>
      <c r="M963" s="389"/>
      <c r="N963" s="389"/>
      <c r="O963" s="389"/>
      <c r="P963" s="389"/>
      <c r="Q963" s="389"/>
      <c r="R963" s="389"/>
      <c r="S963" s="389"/>
      <c r="T963" s="389"/>
      <c r="U963" s="389"/>
      <c r="V963" s="389"/>
      <c r="W963" s="389"/>
      <c r="X963" s="389"/>
      <c r="Y963" s="389"/>
    </row>
    <row r="964" spans="1:25" ht="14.25" customHeight="1" x14ac:dyDescent="0.2">
      <c r="A964" s="384"/>
      <c r="B964" s="384"/>
      <c r="C964" s="389"/>
      <c r="D964" s="389"/>
      <c r="E964" s="389"/>
      <c r="F964" s="389"/>
      <c r="G964" s="430"/>
      <c r="H964" s="430"/>
      <c r="I964" s="389"/>
      <c r="J964" s="389"/>
      <c r="K964" s="389"/>
      <c r="L964" s="389"/>
      <c r="M964" s="389"/>
      <c r="N964" s="389"/>
      <c r="O964" s="389"/>
      <c r="P964" s="389"/>
      <c r="Q964" s="389"/>
      <c r="R964" s="389"/>
      <c r="S964" s="389"/>
      <c r="T964" s="389"/>
      <c r="U964" s="389"/>
      <c r="V964" s="389"/>
      <c r="W964" s="389"/>
      <c r="X964" s="389"/>
      <c r="Y964" s="389"/>
    </row>
    <row r="965" spans="1:25" ht="14.25" customHeight="1" x14ac:dyDescent="0.2">
      <c r="A965" s="384"/>
      <c r="B965" s="384"/>
      <c r="C965" s="389"/>
      <c r="D965" s="389"/>
      <c r="E965" s="389"/>
      <c r="F965" s="389"/>
      <c r="G965" s="430"/>
      <c r="H965" s="430"/>
      <c r="I965" s="389"/>
      <c r="J965" s="389"/>
      <c r="K965" s="389"/>
      <c r="L965" s="389"/>
      <c r="M965" s="389"/>
      <c r="N965" s="389"/>
      <c r="O965" s="389"/>
      <c r="P965" s="389"/>
      <c r="Q965" s="389"/>
      <c r="R965" s="389"/>
      <c r="S965" s="389"/>
      <c r="T965" s="389"/>
      <c r="U965" s="389"/>
      <c r="V965" s="389"/>
      <c r="W965" s="389"/>
      <c r="X965" s="389"/>
      <c r="Y965" s="389"/>
    </row>
    <row r="966" spans="1:25" ht="14.25" customHeight="1" x14ac:dyDescent="0.2">
      <c r="A966" s="384"/>
      <c r="B966" s="384"/>
      <c r="C966" s="389"/>
      <c r="D966" s="389"/>
      <c r="E966" s="389"/>
      <c r="F966" s="389"/>
      <c r="G966" s="430"/>
      <c r="H966" s="430"/>
      <c r="I966" s="389"/>
      <c r="J966" s="389"/>
      <c r="K966" s="389"/>
      <c r="L966" s="389"/>
      <c r="M966" s="389"/>
      <c r="N966" s="389"/>
      <c r="O966" s="389"/>
      <c r="P966" s="389"/>
      <c r="Q966" s="389"/>
      <c r="R966" s="389"/>
      <c r="S966" s="389"/>
      <c r="T966" s="389"/>
      <c r="U966" s="389"/>
      <c r="V966" s="389"/>
      <c r="W966" s="389"/>
      <c r="X966" s="389"/>
      <c r="Y966" s="389"/>
    </row>
    <row r="967" spans="1:25" ht="14.25" customHeight="1" x14ac:dyDescent="0.2">
      <c r="A967" s="384"/>
      <c r="B967" s="384"/>
      <c r="C967" s="389"/>
      <c r="D967" s="389"/>
      <c r="E967" s="389"/>
      <c r="F967" s="389"/>
      <c r="G967" s="430"/>
      <c r="H967" s="430"/>
      <c r="I967" s="389"/>
      <c r="J967" s="389"/>
      <c r="K967" s="389"/>
      <c r="L967" s="389"/>
      <c r="M967" s="389"/>
      <c r="N967" s="389"/>
      <c r="O967" s="389"/>
      <c r="P967" s="389"/>
      <c r="Q967" s="389"/>
      <c r="R967" s="389"/>
      <c r="S967" s="389"/>
      <c r="T967" s="389"/>
      <c r="U967" s="389"/>
      <c r="V967" s="389"/>
      <c r="W967" s="389"/>
      <c r="X967" s="389"/>
      <c r="Y967" s="389"/>
    </row>
    <row r="968" spans="1:25" ht="14.25" customHeight="1" x14ac:dyDescent="0.2">
      <c r="A968" s="384"/>
      <c r="B968" s="384"/>
      <c r="C968" s="389"/>
      <c r="D968" s="389"/>
      <c r="E968" s="389"/>
      <c r="F968" s="389"/>
      <c r="G968" s="430"/>
      <c r="H968" s="430"/>
      <c r="I968" s="389"/>
      <c r="J968" s="389"/>
      <c r="K968" s="389"/>
      <c r="L968" s="389"/>
      <c r="M968" s="389"/>
      <c r="N968" s="389"/>
      <c r="O968" s="389"/>
      <c r="P968" s="389"/>
      <c r="Q968" s="389"/>
      <c r="R968" s="389"/>
      <c r="S968" s="389"/>
      <c r="T968" s="389"/>
      <c r="U968" s="389"/>
      <c r="V968" s="389"/>
      <c r="W968" s="389"/>
      <c r="X968" s="389"/>
      <c r="Y968" s="389"/>
    </row>
    <row r="969" spans="1:25" ht="14.25" customHeight="1" x14ac:dyDescent="0.2">
      <c r="A969" s="384"/>
      <c r="B969" s="384"/>
      <c r="C969" s="389"/>
      <c r="D969" s="389"/>
      <c r="E969" s="389"/>
      <c r="F969" s="389"/>
      <c r="G969" s="430"/>
      <c r="H969" s="430"/>
      <c r="I969" s="389"/>
      <c r="J969" s="389"/>
      <c r="K969" s="389"/>
      <c r="L969" s="389"/>
      <c r="M969" s="389"/>
      <c r="N969" s="389"/>
      <c r="O969" s="389"/>
      <c r="P969" s="389"/>
      <c r="Q969" s="389"/>
      <c r="R969" s="389"/>
      <c r="S969" s="389"/>
      <c r="T969" s="389"/>
      <c r="U969" s="389"/>
      <c r="V969" s="389"/>
      <c r="W969" s="389"/>
      <c r="X969" s="389"/>
      <c r="Y969" s="389"/>
    </row>
    <row r="970" spans="1:25" ht="14.25" customHeight="1" x14ac:dyDescent="0.2">
      <c r="A970" s="384"/>
      <c r="B970" s="384"/>
      <c r="C970" s="389"/>
      <c r="D970" s="389"/>
      <c r="E970" s="389"/>
      <c r="F970" s="389"/>
      <c r="G970" s="430"/>
      <c r="H970" s="430"/>
      <c r="I970" s="389"/>
      <c r="J970" s="389"/>
      <c r="K970" s="389"/>
      <c r="L970" s="389"/>
      <c r="M970" s="389"/>
      <c r="N970" s="389"/>
      <c r="O970" s="389"/>
      <c r="P970" s="389"/>
      <c r="Q970" s="389"/>
      <c r="R970" s="389"/>
      <c r="S970" s="389"/>
      <c r="T970" s="389"/>
      <c r="U970" s="389"/>
      <c r="V970" s="389"/>
      <c r="W970" s="389"/>
      <c r="X970" s="389"/>
      <c r="Y970" s="389"/>
    </row>
    <row r="971" spans="1:25" ht="14.25" customHeight="1" x14ac:dyDescent="0.2">
      <c r="A971" s="384"/>
      <c r="B971" s="384"/>
      <c r="C971" s="389"/>
      <c r="D971" s="389"/>
      <c r="E971" s="389"/>
      <c r="F971" s="389"/>
      <c r="G971" s="430"/>
      <c r="H971" s="430"/>
      <c r="I971" s="389"/>
      <c r="J971" s="389"/>
      <c r="K971" s="389"/>
      <c r="L971" s="389"/>
      <c r="M971" s="389"/>
      <c r="N971" s="389"/>
      <c r="O971" s="389"/>
      <c r="P971" s="389"/>
      <c r="Q971" s="389"/>
      <c r="R971" s="389"/>
      <c r="S971" s="389"/>
      <c r="T971" s="389"/>
      <c r="U971" s="389"/>
      <c r="V971" s="389"/>
      <c r="W971" s="389"/>
      <c r="X971" s="389"/>
      <c r="Y971" s="389"/>
    </row>
    <row r="972" spans="1:25" ht="14.25" customHeight="1" x14ac:dyDescent="0.2">
      <c r="A972" s="384"/>
      <c r="B972" s="384"/>
      <c r="C972" s="389"/>
      <c r="D972" s="389"/>
      <c r="E972" s="389"/>
      <c r="F972" s="389"/>
      <c r="G972" s="430"/>
      <c r="H972" s="430"/>
      <c r="I972" s="389"/>
      <c r="J972" s="389"/>
      <c r="K972" s="389"/>
      <c r="L972" s="389"/>
      <c r="M972" s="389"/>
      <c r="N972" s="389"/>
      <c r="O972" s="389"/>
      <c r="P972" s="389"/>
      <c r="Q972" s="389"/>
      <c r="R972" s="389"/>
      <c r="S972" s="389"/>
      <c r="T972" s="389"/>
      <c r="U972" s="389"/>
      <c r="V972" s="389"/>
      <c r="W972" s="389"/>
      <c r="X972" s="389"/>
      <c r="Y972" s="389"/>
    </row>
    <row r="973" spans="1:25" ht="14.25" customHeight="1" x14ac:dyDescent="0.2">
      <c r="A973" s="384"/>
      <c r="B973" s="384"/>
      <c r="C973" s="389"/>
      <c r="D973" s="389"/>
      <c r="E973" s="389"/>
      <c r="F973" s="389"/>
      <c r="G973" s="430"/>
      <c r="H973" s="430"/>
      <c r="I973" s="389"/>
      <c r="J973" s="389"/>
      <c r="K973" s="389"/>
      <c r="L973" s="389"/>
      <c r="M973" s="389"/>
      <c r="N973" s="389"/>
      <c r="O973" s="389"/>
      <c r="P973" s="389"/>
      <c r="Q973" s="389"/>
      <c r="R973" s="389"/>
      <c r="S973" s="389"/>
      <c r="T973" s="389"/>
      <c r="U973" s="389"/>
      <c r="V973" s="389"/>
      <c r="W973" s="389"/>
      <c r="X973" s="389"/>
      <c r="Y973" s="389"/>
    </row>
    <row r="974" spans="1:25" ht="14.25" customHeight="1" x14ac:dyDescent="0.2">
      <c r="A974" s="384"/>
      <c r="B974" s="384"/>
      <c r="C974" s="389"/>
      <c r="D974" s="389"/>
      <c r="E974" s="389"/>
      <c r="F974" s="389"/>
      <c r="G974" s="430"/>
      <c r="H974" s="430"/>
      <c r="I974" s="389"/>
      <c r="J974" s="389"/>
      <c r="K974" s="389"/>
      <c r="L974" s="389"/>
      <c r="M974" s="389"/>
      <c r="N974" s="389"/>
      <c r="O974" s="389"/>
      <c r="P974" s="389"/>
      <c r="Q974" s="389"/>
      <c r="R974" s="389"/>
      <c r="S974" s="389"/>
      <c r="T974" s="389"/>
      <c r="U974" s="389"/>
      <c r="V974" s="389"/>
      <c r="W974" s="389"/>
      <c r="X974" s="389"/>
      <c r="Y974" s="389"/>
    </row>
    <row r="975" spans="1:25" ht="14.25" customHeight="1" x14ac:dyDescent="0.2">
      <c r="A975" s="384"/>
      <c r="B975" s="384"/>
      <c r="C975" s="389"/>
      <c r="D975" s="389"/>
      <c r="E975" s="389"/>
      <c r="F975" s="389"/>
      <c r="G975" s="430"/>
      <c r="H975" s="430"/>
      <c r="I975" s="389"/>
      <c r="J975" s="389"/>
      <c r="K975" s="389"/>
      <c r="L975" s="389"/>
      <c r="M975" s="389"/>
      <c r="N975" s="389"/>
      <c r="O975" s="389"/>
      <c r="P975" s="389"/>
      <c r="Q975" s="389"/>
      <c r="R975" s="389"/>
      <c r="S975" s="389"/>
      <c r="T975" s="389"/>
      <c r="U975" s="389"/>
      <c r="V975" s="389"/>
      <c r="W975" s="389"/>
      <c r="X975" s="389"/>
      <c r="Y975" s="389"/>
    </row>
    <row r="976" spans="1:25" ht="14.25" customHeight="1" x14ac:dyDescent="0.2">
      <c r="A976" s="384"/>
      <c r="B976" s="384"/>
      <c r="C976" s="389"/>
      <c r="D976" s="389"/>
      <c r="E976" s="389"/>
      <c r="F976" s="389"/>
      <c r="G976" s="430"/>
      <c r="H976" s="430"/>
      <c r="I976" s="389"/>
      <c r="J976" s="389"/>
      <c r="K976" s="389"/>
      <c r="L976" s="389"/>
      <c r="M976" s="389"/>
      <c r="N976" s="389"/>
      <c r="O976" s="389"/>
      <c r="P976" s="389"/>
      <c r="Q976" s="389"/>
      <c r="R976" s="389"/>
      <c r="S976" s="389"/>
      <c r="T976" s="389"/>
      <c r="U976" s="389"/>
      <c r="V976" s="389"/>
      <c r="W976" s="389"/>
      <c r="X976" s="389"/>
      <c r="Y976" s="389"/>
    </row>
    <row r="977" spans="1:25" ht="14.25" customHeight="1" x14ac:dyDescent="0.2">
      <c r="A977" s="384"/>
      <c r="B977" s="384"/>
      <c r="C977" s="389"/>
      <c r="D977" s="389"/>
      <c r="E977" s="389"/>
      <c r="F977" s="389"/>
      <c r="G977" s="430"/>
      <c r="H977" s="430"/>
      <c r="I977" s="389"/>
      <c r="J977" s="389"/>
      <c r="K977" s="389"/>
      <c r="L977" s="389"/>
      <c r="M977" s="389"/>
      <c r="N977" s="389"/>
      <c r="O977" s="389"/>
      <c r="P977" s="389"/>
      <c r="Q977" s="389"/>
      <c r="R977" s="389"/>
      <c r="S977" s="389"/>
      <c r="T977" s="389"/>
      <c r="U977" s="389"/>
      <c r="V977" s="389"/>
      <c r="W977" s="389"/>
      <c r="X977" s="389"/>
      <c r="Y977" s="389"/>
    </row>
    <row r="978" spans="1:25" ht="14.25" customHeight="1" x14ac:dyDescent="0.2">
      <c r="A978" s="384"/>
      <c r="B978" s="384"/>
      <c r="C978" s="389"/>
      <c r="D978" s="389"/>
      <c r="E978" s="389"/>
      <c r="F978" s="389"/>
      <c r="G978" s="430"/>
      <c r="H978" s="430"/>
      <c r="I978" s="389"/>
      <c r="J978" s="389"/>
      <c r="K978" s="389"/>
      <c r="L978" s="389"/>
      <c r="M978" s="389"/>
      <c r="N978" s="389"/>
      <c r="O978" s="389"/>
      <c r="P978" s="389"/>
      <c r="Q978" s="389"/>
      <c r="R978" s="389"/>
      <c r="S978" s="389"/>
      <c r="T978" s="389"/>
      <c r="U978" s="389"/>
      <c r="V978" s="389"/>
      <c r="W978" s="389"/>
      <c r="X978" s="389"/>
      <c r="Y978" s="389"/>
    </row>
    <row r="979" spans="1:25" ht="14.25" customHeight="1" x14ac:dyDescent="0.2">
      <c r="A979" s="384"/>
      <c r="B979" s="384"/>
      <c r="C979" s="389"/>
      <c r="D979" s="389"/>
      <c r="E979" s="389"/>
      <c r="F979" s="389"/>
      <c r="G979" s="430"/>
      <c r="H979" s="430"/>
      <c r="I979" s="389"/>
      <c r="J979" s="389"/>
      <c r="K979" s="389"/>
      <c r="L979" s="389"/>
      <c r="M979" s="389"/>
      <c r="N979" s="389"/>
      <c r="O979" s="389"/>
      <c r="P979" s="389"/>
      <c r="Q979" s="389"/>
      <c r="R979" s="389"/>
      <c r="S979" s="389"/>
      <c r="T979" s="389"/>
      <c r="U979" s="389"/>
      <c r="V979" s="389"/>
      <c r="W979" s="389"/>
      <c r="X979" s="389"/>
      <c r="Y979" s="389"/>
    </row>
    <row r="980" spans="1:25" ht="14.25" customHeight="1" x14ac:dyDescent="0.2">
      <c r="A980" s="384"/>
      <c r="B980" s="384"/>
      <c r="C980" s="389"/>
      <c r="D980" s="389"/>
      <c r="E980" s="389"/>
      <c r="F980" s="389"/>
      <c r="G980" s="430"/>
      <c r="H980" s="430"/>
      <c r="I980" s="389"/>
      <c r="J980" s="389"/>
      <c r="K980" s="389"/>
      <c r="L980" s="389"/>
      <c r="M980" s="389"/>
      <c r="N980" s="389"/>
      <c r="O980" s="389"/>
      <c r="P980" s="389"/>
      <c r="Q980" s="389"/>
      <c r="R980" s="389"/>
      <c r="S980" s="389"/>
      <c r="T980" s="389"/>
      <c r="U980" s="389"/>
      <c r="V980" s="389"/>
      <c r="W980" s="389"/>
      <c r="X980" s="389"/>
      <c r="Y980" s="389"/>
    </row>
    <row r="981" spans="1:25" ht="14.25" customHeight="1" x14ac:dyDescent="0.2">
      <c r="A981" s="384"/>
      <c r="B981" s="384"/>
      <c r="C981" s="389"/>
      <c r="D981" s="389"/>
      <c r="E981" s="389"/>
      <c r="F981" s="389"/>
      <c r="G981" s="430"/>
      <c r="H981" s="430"/>
      <c r="I981" s="389"/>
      <c r="J981" s="389"/>
      <c r="K981" s="389"/>
      <c r="L981" s="389"/>
      <c r="M981" s="389"/>
      <c r="N981" s="389"/>
      <c r="O981" s="389"/>
      <c r="P981" s="389"/>
      <c r="Q981" s="389"/>
      <c r="R981" s="389"/>
      <c r="S981" s="389"/>
      <c r="T981" s="389"/>
      <c r="U981" s="389"/>
      <c r="V981" s="389"/>
      <c r="W981" s="389"/>
      <c r="X981" s="389"/>
      <c r="Y981" s="389"/>
    </row>
    <row r="982" spans="1:25" ht="14.25" customHeight="1" x14ac:dyDescent="0.2">
      <c r="A982" s="384"/>
      <c r="B982" s="384"/>
      <c r="C982" s="389"/>
      <c r="D982" s="389"/>
      <c r="E982" s="389"/>
      <c r="F982" s="389"/>
      <c r="G982" s="430"/>
      <c r="H982" s="430"/>
      <c r="I982" s="389"/>
      <c r="J982" s="389"/>
      <c r="K982" s="389"/>
      <c r="L982" s="389"/>
      <c r="M982" s="389"/>
      <c r="N982" s="389"/>
      <c r="O982" s="389"/>
      <c r="P982" s="389"/>
      <c r="Q982" s="389"/>
      <c r="R982" s="389"/>
      <c r="S982" s="389"/>
      <c r="T982" s="389"/>
      <c r="U982" s="389"/>
      <c r="V982" s="389"/>
      <c r="W982" s="389"/>
      <c r="X982" s="389"/>
      <c r="Y982" s="389"/>
    </row>
    <row r="983" spans="1:25" ht="14.25" customHeight="1" x14ac:dyDescent="0.2">
      <c r="A983" s="384"/>
      <c r="B983" s="384"/>
      <c r="C983" s="389"/>
      <c r="D983" s="389"/>
      <c r="E983" s="389"/>
      <c r="F983" s="389"/>
      <c r="G983" s="430"/>
      <c r="H983" s="430"/>
      <c r="I983" s="389"/>
      <c r="J983" s="389"/>
      <c r="K983" s="389"/>
      <c r="L983" s="389"/>
      <c r="M983" s="389"/>
      <c r="N983" s="389"/>
      <c r="O983" s="389"/>
      <c r="P983" s="389"/>
      <c r="Q983" s="389"/>
      <c r="R983" s="389"/>
      <c r="S983" s="389"/>
      <c r="T983" s="389"/>
      <c r="U983" s="389"/>
      <c r="V983" s="389"/>
      <c r="W983" s="389"/>
      <c r="X983" s="389"/>
      <c r="Y983" s="389"/>
    </row>
    <row r="984" spans="1:25" ht="14.25" customHeight="1" x14ac:dyDescent="0.2">
      <c r="A984" s="384"/>
      <c r="B984" s="384"/>
      <c r="C984" s="389"/>
      <c r="D984" s="389"/>
      <c r="E984" s="389"/>
      <c r="F984" s="389"/>
      <c r="G984" s="430"/>
      <c r="H984" s="430"/>
      <c r="I984" s="389"/>
      <c r="J984" s="389"/>
      <c r="K984" s="389"/>
      <c r="L984" s="389"/>
      <c r="M984" s="389"/>
      <c r="N984" s="389"/>
      <c r="O984" s="389"/>
      <c r="P984" s="389"/>
      <c r="Q984" s="389"/>
      <c r="R984" s="389"/>
      <c r="S984" s="389"/>
      <c r="T984" s="389"/>
      <c r="U984" s="389"/>
      <c r="V984" s="389"/>
      <c r="W984" s="389"/>
      <c r="X984" s="389"/>
      <c r="Y984" s="389"/>
    </row>
    <row r="985" spans="1:25" ht="14.25" customHeight="1" x14ac:dyDescent="0.2">
      <c r="A985" s="384"/>
      <c r="B985" s="384"/>
      <c r="C985" s="389"/>
      <c r="D985" s="389"/>
      <c r="E985" s="389"/>
      <c r="F985" s="389"/>
      <c r="G985" s="430"/>
      <c r="H985" s="430"/>
      <c r="I985" s="389"/>
      <c r="J985" s="389"/>
      <c r="K985" s="389"/>
      <c r="L985" s="389"/>
      <c r="M985" s="389"/>
      <c r="N985" s="389"/>
      <c r="O985" s="389"/>
      <c r="P985" s="389"/>
      <c r="Q985" s="389"/>
      <c r="R985" s="389"/>
      <c r="S985" s="389"/>
      <c r="T985" s="389"/>
      <c r="U985" s="389"/>
      <c r="V985" s="389"/>
      <c r="W985" s="389"/>
      <c r="X985" s="389"/>
      <c r="Y985" s="389"/>
    </row>
    <row r="986" spans="1:25" ht="14.25" customHeight="1" x14ac:dyDescent="0.2">
      <c r="A986" s="384"/>
      <c r="B986" s="384"/>
      <c r="C986" s="389"/>
      <c r="D986" s="389"/>
      <c r="E986" s="389"/>
      <c r="F986" s="389"/>
      <c r="G986" s="430"/>
      <c r="H986" s="430"/>
      <c r="I986" s="389"/>
      <c r="J986" s="389"/>
      <c r="K986" s="389"/>
      <c r="L986" s="389"/>
      <c r="M986" s="389"/>
      <c r="N986" s="389"/>
      <c r="O986" s="389"/>
      <c r="P986" s="389"/>
      <c r="Q986" s="389"/>
      <c r="R986" s="389"/>
      <c r="S986" s="389"/>
      <c r="T986" s="389"/>
      <c r="U986" s="389"/>
      <c r="V986" s="389"/>
      <c r="W986" s="389"/>
      <c r="X986" s="389"/>
      <c r="Y986" s="389"/>
    </row>
    <row r="987" spans="1:25" ht="14.25" customHeight="1" x14ac:dyDescent="0.2">
      <c r="A987" s="384"/>
      <c r="B987" s="384"/>
      <c r="C987" s="389"/>
      <c r="D987" s="389"/>
      <c r="E987" s="389"/>
      <c r="F987" s="389"/>
      <c r="G987" s="430"/>
      <c r="H987" s="430"/>
      <c r="I987" s="389"/>
      <c r="J987" s="389"/>
      <c r="K987" s="389"/>
      <c r="L987" s="389"/>
      <c r="M987" s="389"/>
      <c r="N987" s="389"/>
      <c r="O987" s="389"/>
      <c r="P987" s="389"/>
      <c r="Q987" s="389"/>
      <c r="R987" s="389"/>
      <c r="S987" s="389"/>
      <c r="T987" s="389"/>
      <c r="U987" s="389"/>
      <c r="V987" s="389"/>
      <c r="W987" s="389"/>
      <c r="X987" s="389"/>
      <c r="Y987" s="389"/>
    </row>
    <row r="988" spans="1:25" ht="14.25" customHeight="1" x14ac:dyDescent="0.2">
      <c r="A988" s="384"/>
      <c r="B988" s="384"/>
      <c r="C988" s="389"/>
      <c r="D988" s="389"/>
      <c r="E988" s="389"/>
      <c r="F988" s="389"/>
      <c r="G988" s="430"/>
      <c r="H988" s="430"/>
      <c r="I988" s="389"/>
      <c r="J988" s="389"/>
      <c r="K988" s="389"/>
      <c r="L988" s="389"/>
      <c r="M988" s="389"/>
      <c r="N988" s="389"/>
      <c r="O988" s="389"/>
      <c r="P988" s="389"/>
      <c r="Q988" s="389"/>
      <c r="R988" s="389"/>
      <c r="S988" s="389"/>
      <c r="T988" s="389"/>
      <c r="U988" s="389"/>
      <c r="V988" s="389"/>
      <c r="W988" s="389"/>
      <c r="X988" s="389"/>
      <c r="Y988" s="389"/>
    </row>
    <row r="989" spans="1:25" ht="14.25" customHeight="1" x14ac:dyDescent="0.2">
      <c r="A989" s="384"/>
      <c r="B989" s="384"/>
      <c r="C989" s="389"/>
      <c r="D989" s="389"/>
      <c r="E989" s="389"/>
      <c r="F989" s="389"/>
      <c r="G989" s="430"/>
      <c r="H989" s="430"/>
      <c r="I989" s="389"/>
      <c r="J989" s="389"/>
      <c r="K989" s="389"/>
      <c r="L989" s="389"/>
      <c r="M989" s="389"/>
      <c r="N989" s="389"/>
      <c r="O989" s="389"/>
      <c r="P989" s="389"/>
      <c r="Q989" s="389"/>
      <c r="R989" s="389"/>
      <c r="S989" s="389"/>
      <c r="T989" s="389"/>
      <c r="U989" s="389"/>
      <c r="V989" s="389"/>
      <c r="W989" s="389"/>
      <c r="X989" s="389"/>
      <c r="Y989" s="389"/>
    </row>
    <row r="990" spans="1:25" ht="14.25" customHeight="1" x14ac:dyDescent="0.2">
      <c r="A990" s="384"/>
      <c r="B990" s="384"/>
      <c r="C990" s="389"/>
      <c r="D990" s="389"/>
      <c r="E990" s="389"/>
      <c r="F990" s="389"/>
      <c r="G990" s="430"/>
      <c r="H990" s="430"/>
      <c r="I990" s="389"/>
      <c r="J990" s="389"/>
      <c r="K990" s="389"/>
      <c r="L990" s="389"/>
      <c r="M990" s="389"/>
      <c r="N990" s="389"/>
      <c r="O990" s="389"/>
      <c r="P990" s="389"/>
      <c r="Q990" s="389"/>
      <c r="R990" s="389"/>
      <c r="S990" s="389"/>
      <c r="T990" s="389"/>
      <c r="U990" s="389"/>
      <c r="V990" s="389"/>
      <c r="W990" s="389"/>
      <c r="X990" s="389"/>
      <c r="Y990" s="389"/>
    </row>
    <row r="991" spans="1:25" ht="14.25" customHeight="1" x14ac:dyDescent="0.2">
      <c r="A991" s="384"/>
      <c r="B991" s="384"/>
      <c r="C991" s="389"/>
      <c r="D991" s="389"/>
      <c r="E991" s="389"/>
      <c r="F991" s="389"/>
      <c r="G991" s="430"/>
      <c r="H991" s="430"/>
      <c r="I991" s="389"/>
      <c r="J991" s="389"/>
      <c r="K991" s="389"/>
      <c r="L991" s="389"/>
      <c r="M991" s="389"/>
      <c r="N991" s="389"/>
      <c r="O991" s="389"/>
      <c r="P991" s="389"/>
      <c r="Q991" s="389"/>
      <c r="R991" s="389"/>
      <c r="S991" s="389"/>
      <c r="T991" s="389"/>
      <c r="U991" s="389"/>
      <c r="V991" s="389"/>
      <c r="W991" s="389"/>
      <c r="X991" s="389"/>
      <c r="Y991" s="389"/>
    </row>
    <row r="992" spans="1:25" ht="14.25" customHeight="1" x14ac:dyDescent="0.2">
      <c r="A992" s="384"/>
      <c r="B992" s="384"/>
      <c r="C992" s="389"/>
      <c r="D992" s="389"/>
      <c r="E992" s="389"/>
      <c r="F992" s="389"/>
      <c r="G992" s="430"/>
      <c r="H992" s="430"/>
      <c r="I992" s="389"/>
      <c r="J992" s="389"/>
      <c r="K992" s="389"/>
      <c r="L992" s="389"/>
      <c r="M992" s="389"/>
      <c r="N992" s="389"/>
      <c r="O992" s="389"/>
      <c r="P992" s="389"/>
      <c r="Q992" s="389"/>
      <c r="R992" s="389"/>
      <c r="S992" s="389"/>
      <c r="T992" s="389"/>
      <c r="U992" s="389"/>
      <c r="V992" s="389"/>
      <c r="W992" s="389"/>
      <c r="X992" s="389"/>
      <c r="Y992" s="389"/>
    </row>
    <row r="993" spans="1:25" ht="14.25" customHeight="1" x14ac:dyDescent="0.2">
      <c r="A993" s="384"/>
      <c r="B993" s="384"/>
      <c r="C993" s="389"/>
      <c r="D993" s="389"/>
      <c r="E993" s="389"/>
      <c r="F993" s="389"/>
      <c r="G993" s="430"/>
      <c r="H993" s="430"/>
      <c r="I993" s="389"/>
      <c r="J993" s="389"/>
      <c r="K993" s="389"/>
      <c r="L993" s="389"/>
      <c r="M993" s="389"/>
      <c r="N993" s="389"/>
      <c r="O993" s="389"/>
      <c r="P993" s="389"/>
      <c r="Q993" s="389"/>
      <c r="R993" s="389"/>
      <c r="S993" s="389"/>
      <c r="T993" s="389"/>
      <c r="U993" s="389"/>
      <c r="V993" s="389"/>
      <c r="W993" s="389"/>
      <c r="X993" s="389"/>
      <c r="Y993" s="389"/>
    </row>
    <row r="994" spans="1:25" ht="14.25" customHeight="1" x14ac:dyDescent="0.2">
      <c r="A994" s="384"/>
      <c r="B994" s="384"/>
      <c r="C994" s="389"/>
      <c r="D994" s="389"/>
      <c r="E994" s="389"/>
      <c r="F994" s="389"/>
      <c r="G994" s="430"/>
      <c r="H994" s="430"/>
      <c r="I994" s="389"/>
      <c r="J994" s="389"/>
      <c r="K994" s="389"/>
      <c r="L994" s="389"/>
      <c r="M994" s="389"/>
      <c r="N994" s="389"/>
      <c r="O994" s="389"/>
      <c r="P994" s="389"/>
      <c r="Q994" s="389"/>
      <c r="R994" s="389"/>
      <c r="S994" s="389"/>
      <c r="T994" s="389"/>
      <c r="U994" s="389"/>
      <c r="V994" s="389"/>
      <c r="W994" s="389"/>
      <c r="X994" s="389"/>
      <c r="Y994" s="389"/>
    </row>
    <row r="995" spans="1:25" ht="14.25" customHeight="1" x14ac:dyDescent="0.2">
      <c r="A995" s="384"/>
      <c r="B995" s="384"/>
      <c r="C995" s="389"/>
      <c r="D995" s="389"/>
      <c r="E995" s="389"/>
      <c r="F995" s="389"/>
      <c r="G995" s="430"/>
      <c r="H995" s="430"/>
      <c r="I995" s="389"/>
      <c r="J995" s="389"/>
      <c r="K995" s="389"/>
      <c r="L995" s="389"/>
      <c r="M995" s="389"/>
      <c r="N995" s="389"/>
      <c r="O995" s="389"/>
      <c r="P995" s="389"/>
      <c r="Q995" s="389"/>
      <c r="R995" s="389"/>
      <c r="S995" s="389"/>
      <c r="T995" s="389"/>
      <c r="U995" s="389"/>
      <c r="V995" s="389"/>
      <c r="W995" s="389"/>
      <c r="X995" s="389"/>
      <c r="Y995" s="389"/>
    </row>
    <row r="996" spans="1:25" ht="14.25" customHeight="1" x14ac:dyDescent="0.2">
      <c r="A996" s="384"/>
      <c r="B996" s="384"/>
      <c r="C996" s="389"/>
      <c r="D996" s="389"/>
      <c r="E996" s="389"/>
      <c r="F996" s="389"/>
      <c r="G996" s="430"/>
      <c r="H996" s="430"/>
      <c r="I996" s="389"/>
      <c r="J996" s="389"/>
      <c r="K996" s="389"/>
      <c r="L996" s="389"/>
      <c r="M996" s="389"/>
      <c r="N996" s="389"/>
      <c r="O996" s="389"/>
      <c r="P996" s="389"/>
      <c r="Q996" s="389"/>
      <c r="R996" s="389"/>
      <c r="S996" s="389"/>
      <c r="T996" s="389"/>
      <c r="U996" s="389"/>
      <c r="V996" s="389"/>
      <c r="W996" s="389"/>
      <c r="X996" s="389"/>
      <c r="Y996" s="389"/>
    </row>
    <row r="997" spans="1:25" ht="14.25" customHeight="1" x14ac:dyDescent="0.2">
      <c r="A997" s="384"/>
      <c r="B997" s="384"/>
      <c r="C997" s="389"/>
      <c r="D997" s="389"/>
      <c r="E997" s="389"/>
      <c r="F997" s="389"/>
      <c r="G997" s="430"/>
      <c r="H997" s="430"/>
      <c r="I997" s="389"/>
      <c r="J997" s="389"/>
      <c r="K997" s="389"/>
      <c r="L997" s="389"/>
      <c r="M997" s="389"/>
      <c r="N997" s="389"/>
      <c r="O997" s="389"/>
      <c r="P997" s="389"/>
      <c r="Q997" s="389"/>
      <c r="R997" s="389"/>
      <c r="S997" s="389"/>
      <c r="T997" s="389"/>
      <c r="U997" s="389"/>
      <c r="V997" s="389"/>
      <c r="W997" s="389"/>
      <c r="X997" s="389"/>
      <c r="Y997" s="389"/>
    </row>
    <row r="998" spans="1:25" ht="14.25" customHeight="1" x14ac:dyDescent="0.2">
      <c r="A998" s="384"/>
      <c r="B998" s="384"/>
      <c r="C998" s="389"/>
      <c r="D998" s="389"/>
      <c r="E998" s="389"/>
      <c r="F998" s="389"/>
      <c r="G998" s="430"/>
      <c r="H998" s="430"/>
      <c r="I998" s="389"/>
      <c r="J998" s="389"/>
      <c r="K998" s="389"/>
      <c r="L998" s="389"/>
      <c r="M998" s="389"/>
      <c r="N998" s="389"/>
      <c r="O998" s="389"/>
      <c r="P998" s="389"/>
      <c r="Q998" s="389"/>
      <c r="R998" s="389"/>
      <c r="S998" s="389"/>
      <c r="T998" s="389"/>
      <c r="U998" s="389"/>
      <c r="V998" s="389"/>
      <c r="W998" s="389"/>
      <c r="X998" s="389"/>
      <c r="Y998" s="389"/>
    </row>
    <row r="999" spans="1:25" ht="14.25" customHeight="1" x14ac:dyDescent="0.2">
      <c r="A999" s="384"/>
      <c r="B999" s="384"/>
      <c r="C999" s="389"/>
      <c r="D999" s="389"/>
      <c r="E999" s="389"/>
      <c r="F999" s="389"/>
      <c r="G999" s="430"/>
      <c r="H999" s="430"/>
      <c r="I999" s="389"/>
      <c r="J999" s="389"/>
      <c r="K999" s="389"/>
      <c r="L999" s="389"/>
      <c r="M999" s="389"/>
      <c r="N999" s="389"/>
      <c r="O999" s="389"/>
      <c r="P999" s="389"/>
      <c r="Q999" s="389"/>
      <c r="R999" s="389"/>
      <c r="S999" s="389"/>
      <c r="T999" s="389"/>
      <c r="U999" s="389"/>
      <c r="V999" s="389"/>
      <c r="W999" s="389"/>
      <c r="X999" s="389"/>
      <c r="Y999" s="389"/>
    </row>
    <row r="1000" spans="1:25" ht="14.25" customHeight="1" x14ac:dyDescent="0.2">
      <c r="A1000" s="384"/>
      <c r="B1000" s="384"/>
      <c r="C1000" s="389"/>
      <c r="D1000" s="389"/>
      <c r="E1000" s="389"/>
      <c r="F1000" s="389"/>
      <c r="G1000" s="430"/>
      <c r="H1000" s="430"/>
      <c r="I1000" s="389"/>
      <c r="J1000" s="389"/>
      <c r="K1000" s="389"/>
      <c r="L1000" s="389"/>
      <c r="M1000" s="389"/>
      <c r="N1000" s="389"/>
      <c r="O1000" s="389"/>
      <c r="P1000" s="389"/>
      <c r="Q1000" s="389"/>
      <c r="R1000" s="389"/>
      <c r="S1000" s="389"/>
      <c r="T1000" s="389"/>
      <c r="U1000" s="389"/>
      <c r="V1000" s="389"/>
      <c r="W1000" s="389"/>
      <c r="X1000" s="389"/>
      <c r="Y1000" s="389"/>
    </row>
    <row r="1001" spans="1:25" ht="14.25" customHeight="1" x14ac:dyDescent="0.2">
      <c r="A1001" s="384"/>
      <c r="B1001" s="384"/>
      <c r="C1001" s="389"/>
      <c r="D1001" s="389"/>
      <c r="E1001" s="389"/>
      <c r="F1001" s="389"/>
      <c r="G1001" s="430"/>
      <c r="H1001" s="430"/>
      <c r="I1001" s="389"/>
      <c r="J1001" s="389"/>
      <c r="K1001" s="389"/>
      <c r="L1001" s="389"/>
      <c r="M1001" s="389"/>
      <c r="N1001" s="389"/>
      <c r="O1001" s="389"/>
      <c r="P1001" s="389"/>
      <c r="Q1001" s="389"/>
      <c r="R1001" s="389"/>
      <c r="S1001" s="389"/>
      <c r="T1001" s="389"/>
      <c r="U1001" s="389"/>
      <c r="V1001" s="389"/>
      <c r="W1001" s="389"/>
      <c r="X1001" s="389"/>
      <c r="Y1001" s="389"/>
    </row>
    <row r="1002" spans="1:25" ht="14.25" customHeight="1" x14ac:dyDescent="0.2">
      <c r="A1002" s="384"/>
      <c r="B1002" s="384"/>
      <c r="C1002" s="389"/>
      <c r="D1002" s="389"/>
      <c r="E1002" s="389"/>
      <c r="F1002" s="389"/>
      <c r="G1002" s="430"/>
      <c r="H1002" s="430"/>
      <c r="I1002" s="389"/>
      <c r="J1002" s="389"/>
      <c r="K1002" s="389"/>
      <c r="L1002" s="389"/>
      <c r="M1002" s="389"/>
      <c r="N1002" s="389"/>
      <c r="O1002" s="389"/>
      <c r="P1002" s="389"/>
      <c r="Q1002" s="389"/>
      <c r="R1002" s="389"/>
      <c r="S1002" s="389"/>
      <c r="T1002" s="389"/>
      <c r="U1002" s="389"/>
      <c r="V1002" s="389"/>
      <c r="W1002" s="389"/>
      <c r="X1002" s="389"/>
      <c r="Y1002" s="389"/>
    </row>
    <row r="1003" spans="1:25" ht="14.25" customHeight="1" x14ac:dyDescent="0.2">
      <c r="A1003" s="384"/>
      <c r="B1003" s="384"/>
      <c r="C1003" s="389"/>
      <c r="D1003" s="389"/>
      <c r="E1003" s="389"/>
      <c r="F1003" s="389"/>
      <c r="G1003" s="430"/>
      <c r="H1003" s="430"/>
      <c r="I1003" s="389"/>
      <c r="J1003" s="389"/>
      <c r="K1003" s="389"/>
      <c r="L1003" s="389"/>
      <c r="M1003" s="389"/>
      <c r="N1003" s="389"/>
      <c r="O1003" s="389"/>
      <c r="P1003" s="389"/>
      <c r="Q1003" s="389"/>
      <c r="R1003" s="389"/>
      <c r="S1003" s="389"/>
      <c r="T1003" s="389"/>
      <c r="U1003" s="389"/>
      <c r="V1003" s="389"/>
      <c r="W1003" s="389"/>
      <c r="X1003" s="389"/>
      <c r="Y1003" s="389"/>
    </row>
    <row r="1004" spans="1:25" ht="14.25" customHeight="1" x14ac:dyDescent="0.2">
      <c r="A1004" s="384"/>
      <c r="B1004" s="384"/>
      <c r="C1004" s="389"/>
      <c r="D1004" s="389"/>
      <c r="E1004" s="389"/>
      <c r="F1004" s="389"/>
      <c r="G1004" s="430"/>
      <c r="H1004" s="430"/>
      <c r="I1004" s="389"/>
      <c r="J1004" s="389"/>
      <c r="K1004" s="389"/>
      <c r="L1004" s="389"/>
      <c r="M1004" s="389"/>
      <c r="N1004" s="389"/>
      <c r="O1004" s="389"/>
      <c r="P1004" s="389"/>
      <c r="Q1004" s="389"/>
      <c r="R1004" s="389"/>
      <c r="S1004" s="389"/>
      <c r="T1004" s="389"/>
      <c r="U1004" s="389"/>
      <c r="V1004" s="389"/>
      <c r="W1004" s="389"/>
      <c r="X1004" s="389"/>
      <c r="Y1004" s="389"/>
    </row>
    <row r="1005" spans="1:25" ht="14.25" customHeight="1" x14ac:dyDescent="0.2">
      <c r="A1005" s="384"/>
      <c r="B1005" s="384"/>
      <c r="C1005" s="389"/>
      <c r="D1005" s="389"/>
      <c r="E1005" s="389"/>
      <c r="F1005" s="389"/>
      <c r="G1005" s="430"/>
      <c r="H1005" s="430"/>
      <c r="I1005" s="389"/>
      <c r="J1005" s="389"/>
      <c r="K1005" s="389"/>
      <c r="L1005" s="389"/>
      <c r="M1005" s="389"/>
      <c r="N1005" s="389"/>
      <c r="O1005" s="389"/>
      <c r="P1005" s="389"/>
      <c r="Q1005" s="389"/>
      <c r="R1005" s="389"/>
      <c r="S1005" s="389"/>
      <c r="T1005" s="389"/>
      <c r="U1005" s="389"/>
      <c r="V1005" s="389"/>
      <c r="W1005" s="389"/>
      <c r="X1005" s="389"/>
      <c r="Y1005" s="389"/>
    </row>
    <row r="1006" spans="1:25" ht="14.25" customHeight="1" x14ac:dyDescent="0.2">
      <c r="A1006" s="384"/>
      <c r="B1006" s="384"/>
      <c r="C1006" s="389"/>
      <c r="D1006" s="389"/>
      <c r="E1006" s="389"/>
      <c r="F1006" s="389"/>
      <c r="G1006" s="430"/>
      <c r="H1006" s="430"/>
      <c r="I1006" s="389"/>
      <c r="J1006" s="389"/>
      <c r="K1006" s="389"/>
      <c r="L1006" s="389"/>
      <c r="M1006" s="389"/>
      <c r="N1006" s="389"/>
      <c r="O1006" s="389"/>
      <c r="P1006" s="389"/>
      <c r="Q1006" s="389"/>
      <c r="R1006" s="389"/>
      <c r="S1006" s="389"/>
      <c r="T1006" s="389"/>
      <c r="U1006" s="389"/>
      <c r="V1006" s="389"/>
      <c r="W1006" s="389"/>
      <c r="X1006" s="389"/>
      <c r="Y1006" s="389"/>
    </row>
    <row r="1007" spans="1:25" ht="14.25" customHeight="1" x14ac:dyDescent="0.2">
      <c r="A1007" s="384"/>
      <c r="B1007" s="384"/>
      <c r="C1007" s="389"/>
      <c r="D1007" s="389"/>
      <c r="E1007" s="389"/>
      <c r="F1007" s="389"/>
      <c r="G1007" s="430"/>
      <c r="H1007" s="430"/>
      <c r="I1007" s="389"/>
      <c r="J1007" s="389"/>
      <c r="K1007" s="389"/>
      <c r="L1007" s="389"/>
      <c r="M1007" s="389"/>
      <c r="N1007" s="389"/>
      <c r="O1007" s="389"/>
      <c r="P1007" s="389"/>
      <c r="Q1007" s="389"/>
      <c r="R1007" s="389"/>
      <c r="S1007" s="389"/>
      <c r="T1007" s="389"/>
      <c r="U1007" s="389"/>
      <c r="V1007" s="389"/>
      <c r="W1007" s="389"/>
      <c r="X1007" s="389"/>
      <c r="Y1007" s="389"/>
    </row>
    <row r="1008" spans="1:25" ht="14.25" customHeight="1" x14ac:dyDescent="0.2">
      <c r="A1008" s="384"/>
      <c r="B1008" s="384"/>
      <c r="C1008" s="389"/>
      <c r="D1008" s="389"/>
      <c r="E1008" s="389"/>
      <c r="F1008" s="389"/>
      <c r="G1008" s="430"/>
      <c r="H1008" s="430"/>
      <c r="I1008" s="389"/>
      <c r="J1008" s="389"/>
      <c r="K1008" s="389"/>
      <c r="L1008" s="389"/>
      <c r="M1008" s="389"/>
      <c r="N1008" s="389"/>
      <c r="O1008" s="389"/>
      <c r="P1008" s="389"/>
      <c r="Q1008" s="389"/>
      <c r="R1008" s="389"/>
      <c r="S1008" s="389"/>
      <c r="T1008" s="389"/>
      <c r="U1008" s="389"/>
      <c r="V1008" s="389"/>
      <c r="W1008" s="389"/>
      <c r="X1008" s="389"/>
      <c r="Y1008" s="389"/>
    </row>
    <row r="1009" spans="1:25" ht="14.25" customHeight="1" x14ac:dyDescent="0.2">
      <c r="A1009" s="384"/>
      <c r="B1009" s="384"/>
      <c r="C1009" s="389"/>
      <c r="D1009" s="389"/>
      <c r="E1009" s="389"/>
      <c r="F1009" s="389"/>
      <c r="G1009" s="430"/>
      <c r="H1009" s="430"/>
      <c r="I1009" s="389"/>
      <c r="J1009" s="389"/>
      <c r="K1009" s="389"/>
      <c r="L1009" s="389"/>
      <c r="M1009" s="389"/>
      <c r="N1009" s="389"/>
      <c r="O1009" s="389"/>
      <c r="P1009" s="389"/>
      <c r="Q1009" s="389"/>
      <c r="R1009" s="389"/>
      <c r="S1009" s="389"/>
      <c r="T1009" s="389"/>
      <c r="U1009" s="389"/>
      <c r="V1009" s="389"/>
      <c r="W1009" s="389"/>
      <c r="X1009" s="389"/>
      <c r="Y1009" s="389"/>
    </row>
  </sheetData>
  <mergeCells count="8">
    <mergeCell ref="I37:I38"/>
    <mergeCell ref="D38:G38"/>
    <mergeCell ref="A2:B2"/>
    <mergeCell ref="C2:G2"/>
    <mergeCell ref="A3:H3"/>
    <mergeCell ref="A37:B38"/>
    <mergeCell ref="D37:G37"/>
    <mergeCell ref="H37:H38"/>
  </mergeCells>
  <dataValidations count="1">
    <dataValidation type="list" allowBlank="1" sqref="B29" xr:uid="{8A2088A1-A62D-4873-A69E-D449D8B0D5B1}">
      <formula1>$M$37</formula1>
    </dataValidation>
  </dataValidations>
  <hyperlinks>
    <hyperlink ref="E31" r:id="rId1" display="http://www.bogotajuridica.gov.co/sisjur/normas/Norma1.jsp?i=4125" xr:uid="{62331654-DA6B-4CA8-B686-53F12DB83F6D}"/>
    <hyperlink ref="E30" r:id="rId2" xr:uid="{2B37AAE7-E1A7-4F49-AB60-E431E03C6A60}"/>
    <hyperlink ref="E29" r:id="rId3" xr:uid="{B667A666-27C4-4385-BF27-739346B76E02}"/>
    <hyperlink ref="E28" r:id="rId4" display="https://www.alcaldiabogota.gov.co/sisjur/normas/Norma1.jsp?i=186&amp;dt=S" xr:uid="{F061EF19-D098-4816-A5C2-8218993D9D8E}"/>
    <hyperlink ref="E27" r:id="rId5" display="https://www.alcaldiabogota.gov.co/sisjur/normas/Norma1.jsp?i=4589" xr:uid="{2269EBC3-AC9B-4A53-A73E-B6E5DECED99E}"/>
    <hyperlink ref="E26" r:id="rId6" display="http://www.secretariasenado.gov.co/senado/basedoc/ley_0850_2003.html" xr:uid="{3FE65A98-E0A5-4FAB-BFC3-39DBB39026D7}"/>
    <hyperlink ref="E25" r:id="rId7" display="https://www.alcaldiabogota.gov.co/sisjur/normas/Norma1.jsp?i=17004&amp;dt=S" xr:uid="{18DB7ED4-5C58-4075-BF6F-AAED567D21F2}"/>
    <hyperlink ref="E24" r:id="rId8" xr:uid="{14090D66-449C-4CC0-ACA7-2F62F01752C2}"/>
    <hyperlink ref="E23" r:id="rId9" xr:uid="{D17A6E29-A0EA-4F46-813A-7D0DB9198385}"/>
    <hyperlink ref="E22" r:id="rId10" xr:uid="{FCA22D43-B0A3-4F61-AC80-8FA3923D830C}"/>
    <hyperlink ref="E20" r:id="rId11" display="https://www.funcionpublica.gov.co/eva/gestornormativo/norma.php?i=43292" xr:uid="{CCDF7C44-D64E-47DA-B21D-B17A0EB214A5}"/>
    <hyperlink ref="E19" r:id="rId12" xr:uid="{8DE30890-FD71-4C8C-B593-36882221CE71}"/>
    <hyperlink ref="E18" r:id="rId13" display="https://www.alcaldiabogota.gov.co/sisjur/normas/Norma1.jsp?i=48203&amp;dt=S" xr:uid="{EE71FBA0-5687-4E49-B30F-A7F69B8073CE}"/>
    <hyperlink ref="E17" r:id="rId14" display="http://www.secretariasenado.gov.co/senado/basedoc/ley_1581_2012.html" xr:uid="{408360C9-03E6-48CB-B39C-E0B453121762}"/>
    <hyperlink ref="E16" r:id="rId15" xr:uid="{AFF62762-9400-4D4A-94C8-60062D941037}"/>
    <hyperlink ref="E15" r:id="rId16" xr:uid="{38F5E84D-DCEB-4C42-8092-A2DB375E1CE1}"/>
    <hyperlink ref="E13" r:id="rId17" display="https://www.alcaldiabogota.gov.co/sisjur/normas/Norma1.jsp?i=62515" xr:uid="{E2BAAAB4-18D3-4F19-9239-33184E238C37}"/>
    <hyperlink ref="E11" r:id="rId18" display="http://www.secretariasenado.gov.co/senado/basedoc/ley_1755_2015.html" xr:uid="{F95C2259-5352-4B2C-AF92-8866FECF86B6}"/>
    <hyperlink ref="E10" r:id="rId19" xr:uid="{318B598C-305C-406A-BBAC-2456EA1CA6A0}"/>
    <hyperlink ref="E9" r:id="rId20" location="36" xr:uid="{A1E10508-4729-412B-8B4B-F496C5CED316}"/>
    <hyperlink ref="E8" r:id="rId21" xr:uid="{1F7E10F2-7864-4CB8-A124-1593771AF2C4}"/>
    <hyperlink ref="E7" r:id="rId22" display="https://dapre.presidencia.gov.co/normativa/normativa/DECRETO 612 DEL 04 DE ABRIL DE 2018.pdf" xr:uid="{A5C7B063-A055-4E1E-BCD7-3C7DE323F200}"/>
    <hyperlink ref="E6" r:id="rId23" display="https://www.alcaldiabogota.gov.co/sisjur/normas/Norma1.jsp?i=78551" xr:uid="{8C3FC621-B8EF-4FFF-94CF-8020BD2A08C5}"/>
    <hyperlink ref="E5" r:id="rId24" display="https://www.alcaldiabogota.gov.co/sisjur/normas/Norma1.jsp?i=82445" xr:uid="{E6C64D99-943E-473C-8B66-7A9C7A62C294}"/>
    <hyperlink ref="E32" r:id="rId25" display="https://www.alcaldiabogota.gov.co/sisjur/normas/Norma1.jsp?i=87968&amp;dt=S" xr:uid="{C54203E9-E9CA-4ADF-9913-C8CB2AE0AED3}"/>
    <hyperlink ref="E33" r:id="rId26" display="https://dapre.presidencia.gov.co/normativa/normativa/LEY 2013 DEL 30 DE DICIEMBRE DE 2019.pdf" xr:uid="{E2C84715-003E-4F7C-9D14-C6CF27AFF85F}"/>
    <hyperlink ref="E35" r:id="rId27" display="https://www.alcaldiabogota.gov.co/sisjur/normas/Norma1.jsp?i=95985" xr:uid="{C9837454-209B-4280-86D6-7DCB5D043678}"/>
    <hyperlink ref="E21" r:id="rId28" xr:uid="{04B4F011-CFEC-4F8D-B489-749E6EA17877}"/>
    <hyperlink ref="E14" r:id="rId29" xr:uid="{57F46865-16E7-46E5-9B85-0BFF80650513}"/>
    <hyperlink ref="E12" r:id="rId30" display="mailto:https://www.funcionpublica.gov.co/eva/gestornormativo/norma.php?i=65335" xr:uid="{F722A87A-D21D-4736-A65E-B40B745BA2BD}"/>
    <hyperlink ref="E34" r:id="rId31" display="mailto:https://www.alcaldiabogota.gov.co/sisjur/normas/Norma1.jsp?i=100289" xr:uid="{EDBA44F7-EAD1-479E-A658-471A0EB78990}"/>
    <hyperlink ref="E36" r:id="rId32" display="mailto:https://www.alcaldiabogota.gov.co/sisjur/normas/Norma1.jsp?i=104005%238" xr:uid="{DA0786D8-8203-4237-AEF7-91C81EA8751D}"/>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33"/>
  <legacyDrawing r:id="rId34"/>
  <tableParts count="2">
    <tablePart r:id="rId35"/>
    <tablePart r:id="rId3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3F5D-E0A1-4327-B8EE-F3DE77C09298}">
  <sheetPr>
    <tabColor rgb="FFFF0000"/>
    <outlinePr summaryBelow="0" summaryRight="0"/>
  </sheetPr>
  <dimension ref="A1:Y1007"/>
  <sheetViews>
    <sheetView tabSelected="1" zoomScale="60" zoomScaleNormal="60" workbookViewId="0">
      <selection activeCell="H53" sqref="H53:I54"/>
    </sheetView>
  </sheetViews>
  <sheetFormatPr baseColWidth="10" defaultColWidth="14.42578125" defaultRowHeight="15" customHeight="1" x14ac:dyDescent="0.2"/>
  <cols>
    <col min="1" max="1" width="26.5703125" style="9" customWidth="1"/>
    <col min="2" max="2" width="16.85546875" style="9" customWidth="1"/>
    <col min="3" max="3" width="35.140625" style="9" customWidth="1"/>
    <col min="4" max="4" width="25.7109375" style="9" customWidth="1"/>
    <col min="5" max="5" width="20.140625" style="9" customWidth="1"/>
    <col min="6" max="6" width="21.140625" style="9" customWidth="1"/>
    <col min="7" max="7" width="60.28515625" style="9" customWidth="1"/>
    <col min="8" max="8" width="60.5703125" style="9" customWidth="1"/>
    <col min="9" max="9" width="40.5703125" style="9" customWidth="1"/>
    <col min="10" max="23" width="14.42578125" style="9" customWidth="1"/>
    <col min="24" max="16384" width="14.42578125" style="9"/>
  </cols>
  <sheetData>
    <row r="1" spans="1:25" ht="123" customHeight="1" x14ac:dyDescent="0.2">
      <c r="A1" s="299"/>
      <c r="B1" s="299"/>
      <c r="C1" s="300"/>
      <c r="D1" s="300"/>
      <c r="E1" s="300"/>
      <c r="F1" s="300"/>
      <c r="G1" s="301"/>
      <c r="H1" s="302"/>
      <c r="I1" s="303"/>
      <c r="J1" s="301"/>
      <c r="K1" s="301"/>
      <c r="L1" s="301"/>
      <c r="M1" s="301"/>
      <c r="N1" s="301"/>
      <c r="O1" s="301"/>
      <c r="P1" s="301"/>
      <c r="Q1" s="301"/>
      <c r="R1" s="301"/>
      <c r="S1" s="301"/>
      <c r="T1" s="301"/>
      <c r="U1" s="301"/>
      <c r="V1" s="301"/>
      <c r="W1" s="301"/>
      <c r="X1" s="304"/>
      <c r="Y1" s="304"/>
    </row>
    <row r="2" spans="1:25" ht="99" customHeight="1" x14ac:dyDescent="0.2">
      <c r="A2" s="463" t="s">
        <v>42</v>
      </c>
      <c r="B2" s="464"/>
      <c r="C2" s="465" t="s">
        <v>1291</v>
      </c>
      <c r="D2" s="466"/>
      <c r="E2" s="466"/>
      <c r="F2" s="466"/>
      <c r="G2" s="464"/>
      <c r="H2" s="305" t="s">
        <v>2</v>
      </c>
      <c r="I2" s="306" t="s">
        <v>1292</v>
      </c>
      <c r="J2" s="301"/>
      <c r="K2" s="301"/>
      <c r="L2" s="301"/>
      <c r="M2" s="301"/>
      <c r="N2" s="301"/>
      <c r="O2" s="301"/>
      <c r="P2" s="301"/>
      <c r="Q2" s="301"/>
      <c r="R2" s="301"/>
      <c r="S2" s="301"/>
      <c r="T2" s="301"/>
      <c r="U2" s="301"/>
      <c r="V2" s="301"/>
      <c r="W2" s="301"/>
      <c r="X2" s="304"/>
      <c r="Y2" s="304"/>
    </row>
    <row r="3" spans="1:25" ht="25.5" x14ac:dyDescent="0.2">
      <c r="A3" s="467" t="s">
        <v>3</v>
      </c>
      <c r="B3" s="468"/>
      <c r="C3" s="468"/>
      <c r="D3" s="468"/>
      <c r="E3" s="468"/>
      <c r="F3" s="468"/>
      <c r="G3" s="468"/>
      <c r="H3" s="468"/>
      <c r="I3" s="307" t="s">
        <v>4</v>
      </c>
      <c r="J3" s="301"/>
      <c r="K3" s="301"/>
      <c r="L3" s="301"/>
      <c r="M3" s="301"/>
      <c r="N3" s="301"/>
      <c r="O3" s="301"/>
      <c r="P3" s="301"/>
      <c r="Q3" s="301"/>
      <c r="R3" s="301"/>
      <c r="S3" s="301"/>
      <c r="T3" s="301"/>
      <c r="U3" s="301"/>
      <c r="V3" s="301"/>
      <c r="W3" s="301"/>
      <c r="X3" s="304"/>
      <c r="Y3" s="304"/>
    </row>
    <row r="4" spans="1:25" ht="61.5" customHeight="1" x14ac:dyDescent="0.2">
      <c r="A4" s="308" t="s">
        <v>5</v>
      </c>
      <c r="B4" s="309" t="s">
        <v>6</v>
      </c>
      <c r="C4" s="308" t="s">
        <v>1293</v>
      </c>
      <c r="D4" s="308" t="s">
        <v>8</v>
      </c>
      <c r="E4" s="308" t="s">
        <v>9</v>
      </c>
      <c r="F4" s="308" t="s">
        <v>10</v>
      </c>
      <c r="G4" s="308" t="s">
        <v>11</v>
      </c>
      <c r="H4" s="310" t="s">
        <v>12</v>
      </c>
      <c r="I4" s="311" t="s">
        <v>13</v>
      </c>
      <c r="J4" s="300"/>
      <c r="K4" s="300"/>
      <c r="L4" s="300"/>
      <c r="M4" s="300"/>
      <c r="N4" s="300"/>
      <c r="O4" s="300"/>
      <c r="P4" s="300"/>
      <c r="Q4" s="300"/>
      <c r="R4" s="300"/>
      <c r="S4" s="300"/>
      <c r="T4" s="300"/>
      <c r="U4" s="300"/>
      <c r="V4" s="312"/>
      <c r="W4" s="312"/>
      <c r="X4" s="312"/>
      <c r="Y4" s="312"/>
    </row>
    <row r="5" spans="1:25" ht="94.5" customHeight="1" x14ac:dyDescent="0.2">
      <c r="A5" s="320" t="s">
        <v>1318</v>
      </c>
      <c r="B5" s="321" t="s">
        <v>1295</v>
      </c>
      <c r="C5" s="322" t="s">
        <v>1406</v>
      </c>
      <c r="D5" s="321" t="s">
        <v>1296</v>
      </c>
      <c r="E5" s="323">
        <v>63</v>
      </c>
      <c r="F5" s="348">
        <v>44322</v>
      </c>
      <c r="G5" s="331" t="s">
        <v>1407</v>
      </c>
      <c r="H5" s="322" t="s">
        <v>1408</v>
      </c>
      <c r="I5" s="322" t="s">
        <v>1409</v>
      </c>
      <c r="J5" s="301"/>
      <c r="K5" s="301"/>
      <c r="L5" s="301"/>
      <c r="M5" s="301"/>
      <c r="N5" s="301"/>
      <c r="O5" s="301"/>
      <c r="P5" s="301"/>
      <c r="Q5" s="301"/>
      <c r="R5" s="301"/>
      <c r="S5" s="301"/>
      <c r="T5" s="301"/>
      <c r="U5" s="301"/>
      <c r="V5" s="301"/>
      <c r="W5" s="301"/>
      <c r="X5" s="304"/>
      <c r="Y5" s="304"/>
    </row>
    <row r="6" spans="1:25" ht="74.25" customHeight="1" x14ac:dyDescent="0.2">
      <c r="A6" s="327" t="s">
        <v>1318</v>
      </c>
      <c r="B6" s="328" t="s">
        <v>24</v>
      </c>
      <c r="C6" s="321" t="s">
        <v>47</v>
      </c>
      <c r="D6" s="328" t="s">
        <v>55</v>
      </c>
      <c r="E6" s="320" t="s">
        <v>1402</v>
      </c>
      <c r="F6" s="333">
        <v>44320</v>
      </c>
      <c r="G6" s="350" t="s">
        <v>1403</v>
      </c>
      <c r="H6" s="322" t="s">
        <v>1404</v>
      </c>
      <c r="I6" s="326" t="s">
        <v>1405</v>
      </c>
      <c r="J6" s="301"/>
      <c r="K6" s="301"/>
      <c r="L6" s="301"/>
      <c r="M6" s="301"/>
      <c r="N6" s="301"/>
      <c r="O6" s="301"/>
      <c r="P6" s="301"/>
      <c r="Q6" s="301"/>
      <c r="R6" s="301"/>
      <c r="S6" s="301"/>
      <c r="T6" s="301"/>
      <c r="U6" s="301"/>
      <c r="V6" s="301"/>
      <c r="W6" s="301"/>
      <c r="X6" s="304"/>
      <c r="Y6" s="304"/>
    </row>
    <row r="7" spans="1:25" ht="74.25" customHeight="1" x14ac:dyDescent="0.2">
      <c r="A7" s="320" t="s">
        <v>1318</v>
      </c>
      <c r="B7" s="321" t="s">
        <v>24</v>
      </c>
      <c r="C7" s="321" t="s">
        <v>47</v>
      </c>
      <c r="D7" s="321" t="s">
        <v>1399</v>
      </c>
      <c r="E7" s="347">
        <v>5</v>
      </c>
      <c r="F7" s="324">
        <v>44309</v>
      </c>
      <c r="G7" s="325" t="s">
        <v>1400</v>
      </c>
      <c r="H7" s="322" t="s">
        <v>1</v>
      </c>
      <c r="I7" s="326" t="s">
        <v>1401</v>
      </c>
      <c r="J7" s="301"/>
      <c r="K7" s="301"/>
      <c r="L7" s="301"/>
      <c r="M7" s="301"/>
      <c r="N7" s="301"/>
      <c r="O7" s="301"/>
      <c r="P7" s="301"/>
      <c r="Q7" s="301"/>
      <c r="R7" s="301"/>
      <c r="S7" s="301"/>
      <c r="T7" s="301"/>
      <c r="U7" s="301"/>
      <c r="V7" s="301"/>
      <c r="W7" s="301"/>
      <c r="X7" s="304"/>
      <c r="Y7" s="304"/>
    </row>
    <row r="8" spans="1:25" ht="74.25" customHeight="1" x14ac:dyDescent="0.2">
      <c r="A8" s="321" t="s">
        <v>1294</v>
      </c>
      <c r="B8" s="321" t="s">
        <v>1295</v>
      </c>
      <c r="C8" s="321" t="s">
        <v>43</v>
      </c>
      <c r="D8" s="321" t="s">
        <v>1296</v>
      </c>
      <c r="E8" s="323">
        <v>35</v>
      </c>
      <c r="F8" s="324">
        <v>44274</v>
      </c>
      <c r="G8" s="325" t="s">
        <v>1297</v>
      </c>
      <c r="H8" s="322" t="s">
        <v>34</v>
      </c>
      <c r="I8" s="326" t="s">
        <v>1298</v>
      </c>
      <c r="J8" s="301"/>
      <c r="K8" s="301"/>
      <c r="L8" s="301"/>
      <c r="M8" s="301"/>
      <c r="N8" s="301"/>
      <c r="O8" s="301"/>
      <c r="P8" s="301"/>
      <c r="Q8" s="301"/>
      <c r="R8" s="301"/>
      <c r="S8" s="301"/>
      <c r="T8" s="301"/>
      <c r="U8" s="301"/>
      <c r="V8" s="301"/>
      <c r="W8" s="301"/>
      <c r="X8" s="304"/>
      <c r="Y8" s="304"/>
    </row>
    <row r="9" spans="1:25" ht="74.25" customHeight="1" x14ac:dyDescent="0.2">
      <c r="A9" s="327" t="s">
        <v>1331</v>
      </c>
      <c r="B9" s="328" t="s">
        <v>1295</v>
      </c>
      <c r="C9" s="328" t="s">
        <v>43</v>
      </c>
      <c r="D9" s="328" t="s">
        <v>1296</v>
      </c>
      <c r="E9" s="347">
        <v>34</v>
      </c>
      <c r="F9" s="333">
        <v>44271</v>
      </c>
      <c r="G9" s="331" t="s">
        <v>1332</v>
      </c>
      <c r="H9" s="322" t="s">
        <v>34</v>
      </c>
      <c r="I9" s="326" t="s">
        <v>1333</v>
      </c>
      <c r="J9" s="301"/>
      <c r="K9" s="301"/>
      <c r="L9" s="301"/>
      <c r="M9" s="301"/>
      <c r="N9" s="301"/>
      <c r="O9" s="301"/>
      <c r="P9" s="301"/>
      <c r="Q9" s="301"/>
      <c r="R9" s="301"/>
      <c r="S9" s="301"/>
      <c r="T9" s="301"/>
      <c r="U9" s="301"/>
      <c r="V9" s="301"/>
      <c r="W9" s="301"/>
      <c r="X9" s="304"/>
      <c r="Y9" s="304"/>
    </row>
    <row r="10" spans="1:25" ht="74.25" customHeight="1" x14ac:dyDescent="0.2">
      <c r="A10" s="320" t="s">
        <v>1299</v>
      </c>
      <c r="B10" s="321" t="s">
        <v>44</v>
      </c>
      <c r="C10" s="321" t="s">
        <v>1300</v>
      </c>
      <c r="D10" s="321" t="s">
        <v>35</v>
      </c>
      <c r="E10" s="319">
        <v>230</v>
      </c>
      <c r="F10" s="348">
        <v>44257</v>
      </c>
      <c r="G10" s="331" t="s">
        <v>1301</v>
      </c>
      <c r="H10" s="322" t="s">
        <v>34</v>
      </c>
      <c r="I10" s="326" t="s">
        <v>1302</v>
      </c>
      <c r="J10" s="301"/>
      <c r="K10" s="301"/>
      <c r="L10" s="301"/>
      <c r="M10" s="301"/>
      <c r="N10" s="301"/>
      <c r="O10" s="301"/>
      <c r="P10" s="301"/>
      <c r="Q10" s="301"/>
      <c r="R10" s="301"/>
      <c r="S10" s="301"/>
      <c r="T10" s="301"/>
      <c r="U10" s="301"/>
      <c r="V10" s="301"/>
      <c r="W10" s="301"/>
      <c r="X10" s="304"/>
      <c r="Y10" s="304"/>
    </row>
    <row r="11" spans="1:25" ht="74.25" customHeight="1" x14ac:dyDescent="0.2">
      <c r="A11" s="320" t="s">
        <v>1303</v>
      </c>
      <c r="B11" s="321" t="s">
        <v>15</v>
      </c>
      <c r="C11" s="321" t="s">
        <v>1304</v>
      </c>
      <c r="D11" s="329" t="s">
        <v>36</v>
      </c>
      <c r="E11" s="319">
        <v>1519</v>
      </c>
      <c r="F11" s="330">
        <v>44067</v>
      </c>
      <c r="G11" s="331" t="s">
        <v>1305</v>
      </c>
      <c r="H11" s="332" t="s">
        <v>1306</v>
      </c>
      <c r="I11" s="326" t="s">
        <v>1307</v>
      </c>
      <c r="J11" s="301"/>
      <c r="K11" s="301"/>
      <c r="L11" s="301"/>
      <c r="M11" s="301"/>
      <c r="N11" s="301"/>
      <c r="O11" s="301"/>
      <c r="P11" s="301"/>
      <c r="Q11" s="301"/>
      <c r="R11" s="301"/>
      <c r="S11" s="301"/>
      <c r="T11" s="301"/>
      <c r="U11" s="301"/>
      <c r="V11" s="301"/>
      <c r="W11" s="301"/>
      <c r="X11" s="304"/>
      <c r="Y11" s="304"/>
    </row>
    <row r="12" spans="1:25" ht="74.25" customHeight="1" x14ac:dyDescent="0.2">
      <c r="A12" s="320" t="s">
        <v>1308</v>
      </c>
      <c r="B12" s="329" t="s">
        <v>24</v>
      </c>
      <c r="C12" s="321" t="s">
        <v>1309</v>
      </c>
      <c r="D12" s="321" t="s">
        <v>35</v>
      </c>
      <c r="E12" s="319">
        <v>189</v>
      </c>
      <c r="F12" s="330">
        <v>44064</v>
      </c>
      <c r="G12" s="331" t="s">
        <v>1310</v>
      </c>
      <c r="H12" s="322" t="s">
        <v>34</v>
      </c>
      <c r="I12" s="326" t="s">
        <v>1307</v>
      </c>
      <c r="J12" s="301"/>
      <c r="K12" s="301"/>
      <c r="L12" s="301"/>
      <c r="M12" s="301"/>
      <c r="N12" s="301"/>
      <c r="O12" s="301"/>
      <c r="P12" s="301"/>
      <c r="Q12" s="301"/>
      <c r="R12" s="301"/>
      <c r="S12" s="301"/>
      <c r="T12" s="301"/>
      <c r="U12" s="301"/>
      <c r="V12" s="301"/>
      <c r="W12" s="301"/>
      <c r="X12" s="304"/>
      <c r="Y12" s="304"/>
    </row>
    <row r="13" spans="1:25" ht="74.25" hidden="1" customHeight="1" x14ac:dyDescent="0.2">
      <c r="A13" s="320" t="s">
        <v>1315</v>
      </c>
      <c r="B13" s="321" t="s">
        <v>24</v>
      </c>
      <c r="C13" s="321" t="s">
        <v>1312</v>
      </c>
      <c r="D13" s="321" t="s">
        <v>35</v>
      </c>
      <c r="E13" s="319">
        <v>591</v>
      </c>
      <c r="F13" s="324">
        <v>43390</v>
      </c>
      <c r="G13" s="325" t="s">
        <v>1325</v>
      </c>
      <c r="H13" s="334" t="s">
        <v>1326</v>
      </c>
      <c r="I13" s="326" t="s">
        <v>1317</v>
      </c>
      <c r="J13" s="301"/>
      <c r="K13" s="301"/>
      <c r="L13" s="301"/>
      <c r="M13" s="301"/>
      <c r="N13" s="301"/>
      <c r="O13" s="301"/>
      <c r="P13" s="301"/>
      <c r="Q13" s="301"/>
      <c r="R13" s="301"/>
      <c r="S13" s="301"/>
      <c r="T13" s="301"/>
      <c r="U13" s="301"/>
      <c r="V13" s="301"/>
      <c r="W13" s="301"/>
      <c r="X13" s="304"/>
      <c r="Y13" s="304"/>
    </row>
    <row r="14" spans="1:25" ht="74.25" customHeight="1" x14ac:dyDescent="0.2">
      <c r="A14" s="320" t="s">
        <v>1311</v>
      </c>
      <c r="B14" s="321" t="s">
        <v>45</v>
      </c>
      <c r="C14" s="321" t="s">
        <v>1312</v>
      </c>
      <c r="D14" s="321" t="s">
        <v>46</v>
      </c>
      <c r="E14" s="319">
        <v>761</v>
      </c>
      <c r="F14" s="324">
        <v>43993</v>
      </c>
      <c r="G14" s="331" t="s">
        <v>1313</v>
      </c>
      <c r="H14" s="322" t="s">
        <v>34</v>
      </c>
      <c r="I14" s="326" t="s">
        <v>1314</v>
      </c>
      <c r="J14" s="313"/>
      <c r="K14" s="313"/>
      <c r="L14" s="313"/>
      <c r="M14" s="313"/>
      <c r="N14" s="313"/>
      <c r="O14" s="313"/>
      <c r="P14" s="313"/>
      <c r="Q14" s="313"/>
      <c r="R14" s="313"/>
      <c r="S14" s="313"/>
      <c r="T14" s="313"/>
      <c r="U14" s="313"/>
      <c r="V14" s="313"/>
      <c r="W14" s="313"/>
      <c r="X14" s="314"/>
      <c r="Y14" s="314"/>
    </row>
    <row r="15" spans="1:25" ht="74.25" customHeight="1" x14ac:dyDescent="0.2">
      <c r="A15" s="320" t="s">
        <v>1315</v>
      </c>
      <c r="B15" s="321" t="s">
        <v>24</v>
      </c>
      <c r="C15" s="321" t="s">
        <v>1312</v>
      </c>
      <c r="D15" s="321" t="s">
        <v>35</v>
      </c>
      <c r="E15" s="319">
        <v>807</v>
      </c>
      <c r="F15" s="324">
        <v>43823</v>
      </c>
      <c r="G15" s="331" t="s">
        <v>1316</v>
      </c>
      <c r="H15" s="322" t="s">
        <v>34</v>
      </c>
      <c r="I15" s="326" t="s">
        <v>1317</v>
      </c>
      <c r="J15" s="301"/>
      <c r="K15" s="301"/>
      <c r="L15" s="301"/>
      <c r="M15" s="301"/>
      <c r="N15" s="301"/>
      <c r="O15" s="301"/>
      <c r="P15" s="301"/>
      <c r="Q15" s="301"/>
      <c r="R15" s="301"/>
      <c r="S15" s="301"/>
      <c r="T15" s="301"/>
      <c r="U15" s="301"/>
      <c r="V15" s="301"/>
      <c r="W15" s="301"/>
      <c r="X15" s="304"/>
      <c r="Y15" s="304"/>
    </row>
    <row r="16" spans="1:25" ht="74.25" customHeight="1" x14ac:dyDescent="0.2">
      <c r="A16" s="320" t="s">
        <v>1318</v>
      </c>
      <c r="B16" s="321" t="s">
        <v>24</v>
      </c>
      <c r="C16" s="321" t="s">
        <v>1312</v>
      </c>
      <c r="D16" s="321" t="s">
        <v>35</v>
      </c>
      <c r="E16" s="319">
        <v>777</v>
      </c>
      <c r="F16" s="324">
        <v>43818</v>
      </c>
      <c r="G16" s="331" t="s">
        <v>1319</v>
      </c>
      <c r="H16" s="322" t="s">
        <v>34</v>
      </c>
      <c r="I16" s="326" t="s">
        <v>1320</v>
      </c>
      <c r="J16" s="301"/>
      <c r="K16" s="301"/>
      <c r="L16" s="301"/>
      <c r="M16" s="301"/>
      <c r="N16" s="301"/>
      <c r="O16" s="301"/>
      <c r="P16" s="301"/>
      <c r="Q16" s="301"/>
      <c r="R16" s="301"/>
      <c r="S16" s="301"/>
      <c r="T16" s="301"/>
      <c r="U16" s="301"/>
      <c r="V16" s="301"/>
      <c r="W16" s="301"/>
      <c r="X16" s="304"/>
      <c r="Y16" s="304"/>
    </row>
    <row r="17" spans="1:25" ht="74.25" customHeight="1" x14ac:dyDescent="0.2">
      <c r="A17" s="320" t="s">
        <v>1321</v>
      </c>
      <c r="B17" s="321" t="s">
        <v>24</v>
      </c>
      <c r="C17" s="321" t="s">
        <v>1322</v>
      </c>
      <c r="D17" s="321" t="s">
        <v>17</v>
      </c>
      <c r="E17" s="319">
        <v>768</v>
      </c>
      <c r="F17" s="324">
        <v>43816</v>
      </c>
      <c r="G17" s="331" t="s">
        <v>1323</v>
      </c>
      <c r="H17" s="335" t="s">
        <v>1324</v>
      </c>
      <c r="I17" s="326" t="s">
        <v>1314</v>
      </c>
      <c r="J17" s="301"/>
      <c r="K17" s="301"/>
      <c r="L17" s="301"/>
      <c r="M17" s="301"/>
      <c r="N17" s="301"/>
      <c r="O17" s="301"/>
      <c r="P17" s="301"/>
      <c r="Q17" s="301"/>
      <c r="R17" s="301"/>
      <c r="S17" s="301"/>
      <c r="T17" s="301"/>
      <c r="U17" s="301"/>
      <c r="V17" s="301"/>
      <c r="W17" s="301"/>
      <c r="X17" s="304"/>
      <c r="Y17" s="304"/>
    </row>
    <row r="18" spans="1:25" ht="74.25" customHeight="1" x14ac:dyDescent="0.2">
      <c r="A18" s="320" t="s">
        <v>1327</v>
      </c>
      <c r="B18" s="321" t="s">
        <v>1295</v>
      </c>
      <c r="C18" s="321" t="s">
        <v>43</v>
      </c>
      <c r="D18" s="321" t="s">
        <v>1296</v>
      </c>
      <c r="E18" s="319">
        <v>112</v>
      </c>
      <c r="F18" s="324">
        <v>43630</v>
      </c>
      <c r="G18" s="332" t="s">
        <v>1328</v>
      </c>
      <c r="H18" s="326" t="s">
        <v>34</v>
      </c>
      <c r="I18" s="326" t="s">
        <v>1317</v>
      </c>
      <c r="J18" s="301"/>
      <c r="K18" s="301"/>
      <c r="L18" s="301"/>
      <c r="M18" s="301"/>
      <c r="N18" s="301"/>
      <c r="O18" s="301"/>
      <c r="P18" s="301"/>
      <c r="Q18" s="301"/>
      <c r="R18" s="301"/>
      <c r="S18" s="301"/>
      <c r="T18" s="301"/>
      <c r="U18" s="301"/>
      <c r="V18" s="301"/>
      <c r="W18" s="301"/>
      <c r="X18" s="304"/>
      <c r="Y18" s="304"/>
    </row>
    <row r="19" spans="1:25" ht="74.25" customHeight="1" x14ac:dyDescent="0.2">
      <c r="A19" s="320" t="s">
        <v>1311</v>
      </c>
      <c r="B19" s="321" t="s">
        <v>15</v>
      </c>
      <c r="C19" s="321" t="s">
        <v>1300</v>
      </c>
      <c r="D19" s="321" t="s">
        <v>19</v>
      </c>
      <c r="E19" s="319">
        <v>1955</v>
      </c>
      <c r="F19" s="324">
        <v>43610</v>
      </c>
      <c r="G19" s="331" t="s">
        <v>1329</v>
      </c>
      <c r="H19" s="336" t="s">
        <v>34</v>
      </c>
      <c r="I19" s="326" t="s">
        <v>1330</v>
      </c>
      <c r="J19" s="301"/>
      <c r="K19" s="301"/>
      <c r="L19" s="301"/>
      <c r="M19" s="301"/>
      <c r="N19" s="301"/>
      <c r="O19" s="301"/>
      <c r="P19" s="301"/>
      <c r="Q19" s="301"/>
      <c r="R19" s="301"/>
      <c r="S19" s="301"/>
      <c r="T19" s="301"/>
      <c r="U19" s="301"/>
      <c r="V19" s="301"/>
      <c r="W19" s="301"/>
      <c r="X19" s="304"/>
      <c r="Y19" s="304"/>
    </row>
    <row r="20" spans="1:25" ht="74.25" customHeight="1" x14ac:dyDescent="0.2">
      <c r="A20" s="320" t="s">
        <v>1334</v>
      </c>
      <c r="B20" s="321" t="s">
        <v>24</v>
      </c>
      <c r="C20" s="344" t="s">
        <v>47</v>
      </c>
      <c r="D20" s="328" t="s">
        <v>1296</v>
      </c>
      <c r="E20" s="345">
        <v>37</v>
      </c>
      <c r="F20" s="324">
        <v>43530</v>
      </c>
      <c r="G20" s="331" t="s">
        <v>1335</v>
      </c>
      <c r="H20" s="336" t="s">
        <v>34</v>
      </c>
      <c r="I20" s="326" t="s">
        <v>1318</v>
      </c>
      <c r="J20" s="313"/>
      <c r="K20" s="313"/>
      <c r="L20" s="313"/>
      <c r="M20" s="313"/>
      <c r="N20" s="313"/>
      <c r="O20" s="313"/>
      <c r="P20" s="313"/>
      <c r="Q20" s="313"/>
      <c r="R20" s="313"/>
      <c r="S20" s="313"/>
      <c r="T20" s="313"/>
      <c r="U20" s="313"/>
      <c r="V20" s="313"/>
      <c r="W20" s="313"/>
      <c r="X20" s="314"/>
      <c r="Y20" s="314"/>
    </row>
    <row r="21" spans="1:25" ht="74.25" customHeight="1" x14ac:dyDescent="0.2">
      <c r="A21" s="320" t="s">
        <v>1299</v>
      </c>
      <c r="B21" s="321" t="s">
        <v>44</v>
      </c>
      <c r="C21" s="321" t="s">
        <v>48</v>
      </c>
      <c r="D21" s="321" t="s">
        <v>1336</v>
      </c>
      <c r="E21" s="319" t="s">
        <v>1413</v>
      </c>
      <c r="F21" s="324">
        <v>43516</v>
      </c>
      <c r="G21" s="325" t="s">
        <v>1337</v>
      </c>
      <c r="H21" s="322" t="s">
        <v>1</v>
      </c>
      <c r="I21" s="326" t="s">
        <v>1338</v>
      </c>
      <c r="J21" s="301"/>
      <c r="K21" s="301"/>
      <c r="L21" s="301"/>
      <c r="M21" s="301"/>
      <c r="N21" s="301"/>
      <c r="O21" s="301"/>
      <c r="P21" s="301"/>
      <c r="Q21" s="301"/>
      <c r="R21" s="301"/>
      <c r="S21" s="301"/>
      <c r="T21" s="301"/>
      <c r="U21" s="301"/>
      <c r="V21" s="301"/>
      <c r="W21" s="301"/>
      <c r="X21" s="304"/>
      <c r="Y21" s="304"/>
    </row>
    <row r="22" spans="1:25" ht="74.25" customHeight="1" x14ac:dyDescent="0.2">
      <c r="A22" s="320" t="s">
        <v>1339</v>
      </c>
      <c r="B22" s="321" t="s">
        <v>24</v>
      </c>
      <c r="C22" s="321" t="s">
        <v>1312</v>
      </c>
      <c r="D22" s="321" t="s">
        <v>17</v>
      </c>
      <c r="E22" s="319">
        <v>480</v>
      </c>
      <c r="F22" s="324">
        <v>43329</v>
      </c>
      <c r="G22" s="331" t="s">
        <v>1340</v>
      </c>
      <c r="H22" s="322" t="s">
        <v>34</v>
      </c>
      <c r="I22" s="326" t="s">
        <v>1341</v>
      </c>
      <c r="J22" s="301"/>
      <c r="K22" s="301"/>
      <c r="L22" s="301"/>
      <c r="M22" s="301"/>
      <c r="N22" s="301"/>
      <c r="O22" s="301"/>
      <c r="P22" s="301"/>
      <c r="Q22" s="301"/>
      <c r="R22" s="301"/>
      <c r="S22" s="301"/>
      <c r="T22" s="301"/>
      <c r="U22" s="301"/>
      <c r="V22" s="301"/>
      <c r="W22" s="301"/>
      <c r="X22" s="304"/>
      <c r="Y22" s="304"/>
    </row>
    <row r="23" spans="1:25" ht="42.75" x14ac:dyDescent="0.2">
      <c r="A23" s="320" t="s">
        <v>1342</v>
      </c>
      <c r="B23" s="321" t="s">
        <v>15</v>
      </c>
      <c r="C23" s="321" t="s">
        <v>1300</v>
      </c>
      <c r="D23" s="321" t="s">
        <v>35</v>
      </c>
      <c r="E23" s="319">
        <v>612</v>
      </c>
      <c r="F23" s="324">
        <v>43194</v>
      </c>
      <c r="G23" s="331" t="s">
        <v>1343</v>
      </c>
      <c r="H23" s="322" t="s">
        <v>34</v>
      </c>
      <c r="I23" s="326" t="s">
        <v>1317</v>
      </c>
      <c r="J23" s="301"/>
      <c r="K23" s="301"/>
      <c r="L23" s="301"/>
      <c r="M23" s="301"/>
      <c r="N23" s="301"/>
      <c r="O23" s="301"/>
      <c r="P23" s="301"/>
      <c r="Q23" s="301"/>
      <c r="R23" s="301"/>
      <c r="S23" s="301"/>
      <c r="T23" s="301"/>
      <c r="U23" s="301"/>
      <c r="V23" s="301"/>
      <c r="W23" s="301"/>
      <c r="X23" s="304"/>
      <c r="Y23" s="304"/>
    </row>
    <row r="24" spans="1:25" ht="74.25" customHeight="1" x14ac:dyDescent="0.2">
      <c r="A24" s="320" t="s">
        <v>1344</v>
      </c>
      <c r="B24" s="321" t="s">
        <v>1295</v>
      </c>
      <c r="C24" s="321" t="s">
        <v>43</v>
      </c>
      <c r="D24" s="321" t="s">
        <v>46</v>
      </c>
      <c r="E24" s="319">
        <v>4</v>
      </c>
      <c r="F24" s="324">
        <v>43019</v>
      </c>
      <c r="G24" s="325" t="s">
        <v>49</v>
      </c>
      <c r="H24" s="332" t="s">
        <v>1345</v>
      </c>
      <c r="I24" s="326" t="s">
        <v>1346</v>
      </c>
      <c r="J24" s="301"/>
      <c r="K24" s="301"/>
      <c r="L24" s="301"/>
      <c r="M24" s="301"/>
      <c r="N24" s="301"/>
      <c r="O24" s="301"/>
      <c r="P24" s="301"/>
      <c r="Q24" s="301"/>
      <c r="R24" s="301"/>
      <c r="S24" s="301"/>
      <c r="T24" s="301"/>
      <c r="U24" s="301"/>
      <c r="V24" s="301"/>
      <c r="W24" s="301"/>
      <c r="X24" s="304"/>
      <c r="Y24" s="304"/>
    </row>
    <row r="25" spans="1:25" ht="74.25" customHeight="1" x14ac:dyDescent="0.2">
      <c r="A25" s="320" t="s">
        <v>1334</v>
      </c>
      <c r="B25" s="321" t="s">
        <v>24</v>
      </c>
      <c r="C25" s="321" t="s">
        <v>47</v>
      </c>
      <c r="D25" s="321" t="s">
        <v>1296</v>
      </c>
      <c r="E25" s="345">
        <v>191</v>
      </c>
      <c r="F25" s="324">
        <v>43000</v>
      </c>
      <c r="G25" s="331" t="s">
        <v>1347</v>
      </c>
      <c r="H25" s="332" t="s">
        <v>1348</v>
      </c>
      <c r="I25" s="326" t="s">
        <v>1318</v>
      </c>
      <c r="J25" s="301"/>
      <c r="K25" s="301"/>
      <c r="L25" s="301"/>
      <c r="M25" s="301"/>
      <c r="N25" s="301"/>
      <c r="O25" s="301"/>
      <c r="P25" s="301"/>
      <c r="Q25" s="301"/>
      <c r="R25" s="301"/>
      <c r="S25" s="301"/>
      <c r="T25" s="301"/>
      <c r="U25" s="301"/>
      <c r="V25" s="301"/>
      <c r="W25" s="301"/>
      <c r="X25" s="304"/>
      <c r="Y25" s="304"/>
    </row>
    <row r="26" spans="1:25" ht="74.25" customHeight="1" x14ac:dyDescent="0.2">
      <c r="A26" s="320" t="s">
        <v>1315</v>
      </c>
      <c r="B26" s="321" t="s">
        <v>44</v>
      </c>
      <c r="C26" s="321" t="s">
        <v>50</v>
      </c>
      <c r="D26" s="321" t="s">
        <v>17</v>
      </c>
      <c r="E26" s="319">
        <v>1499</v>
      </c>
      <c r="F26" s="324">
        <v>42989</v>
      </c>
      <c r="G26" s="331" t="s">
        <v>1349</v>
      </c>
      <c r="H26" s="332" t="s">
        <v>1350</v>
      </c>
      <c r="I26" s="326" t="s">
        <v>1351</v>
      </c>
      <c r="J26" s="301"/>
      <c r="K26" s="301"/>
      <c r="L26" s="301"/>
      <c r="M26" s="301"/>
      <c r="N26" s="301"/>
      <c r="O26" s="301"/>
      <c r="P26" s="301"/>
      <c r="Q26" s="301"/>
      <c r="R26" s="301"/>
      <c r="S26" s="301"/>
      <c r="T26" s="301"/>
      <c r="U26" s="301"/>
      <c r="V26" s="301"/>
      <c r="W26" s="301"/>
      <c r="X26" s="304"/>
      <c r="Y26" s="304"/>
    </row>
    <row r="27" spans="1:25" ht="74.25" customHeight="1" x14ac:dyDescent="0.2">
      <c r="A27" s="320" t="s">
        <v>1311</v>
      </c>
      <c r="B27" s="321" t="s">
        <v>15</v>
      </c>
      <c r="C27" s="321" t="s">
        <v>51</v>
      </c>
      <c r="D27" s="321" t="s">
        <v>1296</v>
      </c>
      <c r="E27" s="319">
        <v>4788</v>
      </c>
      <c r="F27" s="324">
        <v>42724</v>
      </c>
      <c r="G27" s="331" t="s">
        <v>1352</v>
      </c>
      <c r="H27" s="322" t="s">
        <v>34</v>
      </c>
      <c r="I27" s="326" t="s">
        <v>1353</v>
      </c>
      <c r="J27" s="301"/>
      <c r="K27" s="301"/>
      <c r="L27" s="301"/>
      <c r="M27" s="301"/>
      <c r="N27" s="301"/>
      <c r="O27" s="301"/>
      <c r="P27" s="301"/>
      <c r="Q27" s="301"/>
      <c r="R27" s="301"/>
      <c r="S27" s="301"/>
      <c r="T27" s="301"/>
      <c r="U27" s="301"/>
      <c r="V27" s="301"/>
      <c r="W27" s="301"/>
      <c r="X27" s="304"/>
      <c r="Y27" s="304"/>
    </row>
    <row r="28" spans="1:25" ht="74.25" hidden="1" customHeight="1" x14ac:dyDescent="0.2">
      <c r="A28" s="320" t="s">
        <v>1362</v>
      </c>
      <c r="B28" s="321" t="s">
        <v>24</v>
      </c>
      <c r="C28" s="321" t="s">
        <v>1363</v>
      </c>
      <c r="D28" s="321" t="s">
        <v>1296</v>
      </c>
      <c r="E28" s="319">
        <v>226</v>
      </c>
      <c r="F28" s="324">
        <v>41920</v>
      </c>
      <c r="G28" s="325" t="s">
        <v>1364</v>
      </c>
      <c r="H28" s="322" t="s">
        <v>34</v>
      </c>
      <c r="I28" s="326" t="s">
        <v>1320</v>
      </c>
      <c r="J28" s="301"/>
      <c r="K28" s="301"/>
      <c r="L28" s="301"/>
      <c r="M28" s="315" t="s">
        <v>24</v>
      </c>
      <c r="N28" s="301"/>
      <c r="O28" s="301"/>
      <c r="P28" s="301"/>
      <c r="Q28" s="301"/>
      <c r="R28" s="301"/>
      <c r="S28" s="301"/>
      <c r="T28" s="301"/>
      <c r="U28" s="301"/>
      <c r="V28" s="301"/>
      <c r="W28" s="301"/>
      <c r="X28" s="304"/>
      <c r="Y28" s="304"/>
    </row>
    <row r="29" spans="1:25" ht="74.25" customHeight="1" x14ac:dyDescent="0.2">
      <c r="A29" s="320" t="s">
        <v>1354</v>
      </c>
      <c r="B29" s="321" t="s">
        <v>24</v>
      </c>
      <c r="C29" s="321" t="s">
        <v>1355</v>
      </c>
      <c r="D29" s="321" t="s">
        <v>46</v>
      </c>
      <c r="E29" s="346">
        <v>645</v>
      </c>
      <c r="F29" s="324">
        <v>42530</v>
      </c>
      <c r="G29" s="331" t="s">
        <v>1356</v>
      </c>
      <c r="H29" s="322" t="s">
        <v>34</v>
      </c>
      <c r="I29" s="326" t="s">
        <v>1314</v>
      </c>
      <c r="J29" s="301"/>
      <c r="K29" s="301"/>
      <c r="L29" s="301"/>
      <c r="M29" s="315"/>
      <c r="N29" s="301"/>
      <c r="O29" s="301"/>
      <c r="P29" s="301"/>
      <c r="Q29" s="301"/>
      <c r="R29" s="301"/>
      <c r="S29" s="301"/>
      <c r="T29" s="301"/>
      <c r="U29" s="301"/>
      <c r="V29" s="301"/>
      <c r="W29" s="301"/>
      <c r="X29" s="304"/>
      <c r="Y29" s="304"/>
    </row>
    <row r="30" spans="1:25" ht="74.25" customHeight="1" x14ac:dyDescent="0.2">
      <c r="A30" s="320" t="s">
        <v>1357</v>
      </c>
      <c r="B30" s="321" t="s">
        <v>44</v>
      </c>
      <c r="C30" s="321" t="s">
        <v>1300</v>
      </c>
      <c r="D30" s="321" t="s">
        <v>35</v>
      </c>
      <c r="E30" s="319">
        <v>124</v>
      </c>
      <c r="F30" s="324">
        <v>42395</v>
      </c>
      <c r="G30" s="331" t="s">
        <v>1358</v>
      </c>
      <c r="H30" s="322" t="s">
        <v>34</v>
      </c>
      <c r="I30" s="326" t="s">
        <v>1357</v>
      </c>
      <c r="J30" s="301"/>
      <c r="K30" s="301"/>
      <c r="L30" s="301"/>
      <c r="M30" s="301"/>
      <c r="N30" s="301"/>
      <c r="O30" s="301"/>
      <c r="P30" s="301"/>
      <c r="Q30" s="301"/>
      <c r="R30" s="301"/>
      <c r="S30" s="301"/>
      <c r="T30" s="301"/>
      <c r="U30" s="301"/>
      <c r="V30" s="301"/>
      <c r="W30" s="301"/>
      <c r="X30" s="304"/>
      <c r="Y30" s="304"/>
    </row>
    <row r="31" spans="1:25" ht="74.25" customHeight="1" x14ac:dyDescent="0.2">
      <c r="A31" s="320" t="s">
        <v>1299</v>
      </c>
      <c r="B31" s="321" t="s">
        <v>15</v>
      </c>
      <c r="C31" s="321" t="s">
        <v>32</v>
      </c>
      <c r="D31" s="321" t="s">
        <v>1359</v>
      </c>
      <c r="E31" s="319">
        <v>1757</v>
      </c>
      <c r="F31" s="324">
        <v>42191</v>
      </c>
      <c r="G31" s="331" t="s">
        <v>1360</v>
      </c>
      <c r="H31" s="322" t="s">
        <v>34</v>
      </c>
      <c r="I31" s="326" t="s">
        <v>1361</v>
      </c>
      <c r="J31" s="301"/>
      <c r="K31" s="301"/>
      <c r="L31" s="301"/>
      <c r="M31" s="301"/>
      <c r="N31" s="301"/>
      <c r="O31" s="301"/>
      <c r="P31" s="301"/>
      <c r="Q31" s="301"/>
      <c r="R31" s="301"/>
      <c r="S31" s="301"/>
      <c r="T31" s="301"/>
      <c r="U31" s="301"/>
      <c r="V31" s="301"/>
      <c r="W31" s="301"/>
      <c r="X31" s="304"/>
      <c r="Y31" s="304"/>
    </row>
    <row r="32" spans="1:25" ht="74.25" hidden="1" customHeight="1" x14ac:dyDescent="0.2">
      <c r="A32" s="320" t="s">
        <v>1321</v>
      </c>
      <c r="B32" s="321" t="s">
        <v>24</v>
      </c>
      <c r="C32" s="321" t="s">
        <v>1322</v>
      </c>
      <c r="D32" s="321" t="s">
        <v>17</v>
      </c>
      <c r="E32" s="319">
        <v>101</v>
      </c>
      <c r="F32" s="324">
        <v>40248</v>
      </c>
      <c r="G32" s="325" t="s">
        <v>1369</v>
      </c>
      <c r="H32" s="334" t="s">
        <v>1370</v>
      </c>
      <c r="I32" s="326" t="s">
        <v>1314</v>
      </c>
      <c r="J32" s="301"/>
      <c r="K32" s="301"/>
      <c r="L32" s="301"/>
      <c r="M32" s="301"/>
      <c r="N32" s="301"/>
      <c r="O32" s="301"/>
      <c r="P32" s="301"/>
      <c r="Q32" s="301"/>
      <c r="R32" s="301"/>
      <c r="S32" s="301"/>
      <c r="T32" s="301"/>
      <c r="U32" s="301"/>
      <c r="V32" s="301"/>
      <c r="W32" s="301"/>
      <c r="X32" s="304"/>
      <c r="Y32" s="304"/>
    </row>
    <row r="33" spans="1:25" ht="74.25" customHeight="1" x14ac:dyDescent="0.2">
      <c r="A33" s="320" t="s">
        <v>1303</v>
      </c>
      <c r="B33" s="321" t="s">
        <v>15</v>
      </c>
      <c r="C33" s="321" t="s">
        <v>1300</v>
      </c>
      <c r="D33" s="321" t="s">
        <v>35</v>
      </c>
      <c r="E33" s="319">
        <v>1081</v>
      </c>
      <c r="F33" s="324">
        <v>42150</v>
      </c>
      <c r="G33" s="331" t="s">
        <v>542</v>
      </c>
      <c r="H33" s="322" t="s">
        <v>34</v>
      </c>
      <c r="I33" s="326" t="s">
        <v>1365</v>
      </c>
      <c r="J33" s="313"/>
      <c r="K33" s="313"/>
      <c r="L33" s="313"/>
      <c r="M33" s="313"/>
      <c r="N33" s="313"/>
      <c r="O33" s="313"/>
      <c r="P33" s="313"/>
      <c r="Q33" s="313"/>
      <c r="R33" s="313"/>
      <c r="S33" s="313"/>
      <c r="T33" s="313"/>
      <c r="U33" s="313"/>
      <c r="V33" s="313"/>
      <c r="W33" s="313"/>
      <c r="X33" s="314"/>
      <c r="Y33" s="314"/>
    </row>
    <row r="34" spans="1:25" ht="74.25" customHeight="1" x14ac:dyDescent="0.2">
      <c r="A34" s="320" t="s">
        <v>1303</v>
      </c>
      <c r="B34" s="321" t="s">
        <v>15</v>
      </c>
      <c r="C34" s="321" t="s">
        <v>1300</v>
      </c>
      <c r="D34" s="321" t="s">
        <v>35</v>
      </c>
      <c r="E34" s="319">
        <v>103</v>
      </c>
      <c r="F34" s="324">
        <v>42024</v>
      </c>
      <c r="G34" s="325" t="s">
        <v>1366</v>
      </c>
      <c r="H34" s="322" t="s">
        <v>34</v>
      </c>
      <c r="I34" s="326" t="s">
        <v>1367</v>
      </c>
      <c r="J34" s="301"/>
      <c r="K34" s="301"/>
      <c r="L34" s="301"/>
      <c r="M34" s="301"/>
      <c r="N34" s="301"/>
      <c r="O34" s="301"/>
      <c r="P34" s="301"/>
      <c r="Q34" s="301"/>
      <c r="R34" s="301"/>
      <c r="S34" s="301"/>
      <c r="T34" s="301"/>
      <c r="U34" s="301"/>
      <c r="V34" s="301"/>
      <c r="W34" s="301"/>
      <c r="X34" s="304"/>
      <c r="Y34" s="304"/>
    </row>
    <row r="35" spans="1:25" ht="74.25" customHeight="1" x14ac:dyDescent="0.2">
      <c r="A35" s="320" t="s">
        <v>1303</v>
      </c>
      <c r="B35" s="321" t="s">
        <v>15</v>
      </c>
      <c r="C35" s="321" t="s">
        <v>32</v>
      </c>
      <c r="D35" s="321" t="s">
        <v>1359</v>
      </c>
      <c r="E35" s="319">
        <v>1712</v>
      </c>
      <c r="F35" s="324">
        <v>41704</v>
      </c>
      <c r="G35" s="325" t="s">
        <v>30</v>
      </c>
      <c r="H35" s="322" t="s">
        <v>34</v>
      </c>
      <c r="I35" s="326" t="s">
        <v>1368</v>
      </c>
      <c r="J35" s="301"/>
      <c r="K35" s="301"/>
      <c r="L35" s="301"/>
      <c r="M35" s="301"/>
      <c r="N35" s="301"/>
      <c r="O35" s="301"/>
      <c r="P35" s="301"/>
      <c r="Q35" s="301"/>
      <c r="R35" s="301"/>
      <c r="S35" s="301"/>
      <c r="T35" s="301"/>
      <c r="U35" s="301"/>
      <c r="V35" s="301"/>
      <c r="W35" s="301"/>
      <c r="X35" s="304"/>
      <c r="Y35" s="304"/>
    </row>
    <row r="36" spans="1:25" ht="74.25" customHeight="1" x14ac:dyDescent="0.2">
      <c r="A36" s="320" t="s">
        <v>1371</v>
      </c>
      <c r="B36" s="321" t="s">
        <v>24</v>
      </c>
      <c r="C36" s="321" t="s">
        <v>1312</v>
      </c>
      <c r="D36" s="321" t="s">
        <v>17</v>
      </c>
      <c r="E36" s="319">
        <v>503</v>
      </c>
      <c r="F36" s="324">
        <v>40865</v>
      </c>
      <c r="G36" s="325" t="s">
        <v>52</v>
      </c>
      <c r="H36" s="322" t="s">
        <v>34</v>
      </c>
      <c r="I36" s="326" t="s">
        <v>1372</v>
      </c>
      <c r="J36" s="301"/>
      <c r="K36" s="301"/>
      <c r="L36" s="301"/>
      <c r="M36" s="301"/>
      <c r="N36" s="301"/>
      <c r="O36" s="301"/>
      <c r="P36" s="301"/>
      <c r="Q36" s="301"/>
      <c r="R36" s="301"/>
      <c r="S36" s="301"/>
      <c r="T36" s="301"/>
      <c r="U36" s="301"/>
      <c r="V36" s="301"/>
      <c r="W36" s="301"/>
      <c r="X36" s="304"/>
      <c r="Y36" s="304"/>
    </row>
    <row r="37" spans="1:25" ht="74.25" customHeight="1" x14ac:dyDescent="0.2">
      <c r="A37" s="320" t="s">
        <v>1373</v>
      </c>
      <c r="B37" s="321" t="s">
        <v>15</v>
      </c>
      <c r="C37" s="321" t="s">
        <v>32</v>
      </c>
      <c r="D37" s="321" t="s">
        <v>19</v>
      </c>
      <c r="E37" s="319">
        <v>1474</v>
      </c>
      <c r="F37" s="324">
        <v>40736</v>
      </c>
      <c r="G37" s="331" t="s">
        <v>53</v>
      </c>
      <c r="H37" s="322" t="s">
        <v>34</v>
      </c>
      <c r="I37" s="326" t="s">
        <v>1357</v>
      </c>
      <c r="J37" s="301"/>
      <c r="K37" s="301"/>
      <c r="L37" s="301"/>
      <c r="M37" s="301"/>
      <c r="N37" s="301"/>
      <c r="O37" s="301"/>
      <c r="P37" s="301"/>
      <c r="Q37" s="301"/>
      <c r="R37" s="301"/>
      <c r="S37" s="301"/>
      <c r="T37" s="301"/>
      <c r="U37" s="301"/>
      <c r="V37" s="301"/>
      <c r="W37" s="301"/>
      <c r="X37" s="304"/>
      <c r="Y37" s="304"/>
    </row>
    <row r="38" spans="1:25" ht="74.25" customHeight="1" x14ac:dyDescent="0.2">
      <c r="A38" s="320" t="s">
        <v>1299</v>
      </c>
      <c r="B38" s="321" t="s">
        <v>44</v>
      </c>
      <c r="C38" s="321" t="s">
        <v>1374</v>
      </c>
      <c r="D38" s="321" t="s">
        <v>1375</v>
      </c>
      <c r="E38" s="319">
        <v>3564</v>
      </c>
      <c r="F38" s="324">
        <v>40280</v>
      </c>
      <c r="G38" s="331" t="s">
        <v>1376</v>
      </c>
      <c r="H38" s="322" t="s">
        <v>34</v>
      </c>
      <c r="I38" s="326" t="s">
        <v>1357</v>
      </c>
      <c r="J38" s="301"/>
      <c r="K38" s="301"/>
      <c r="L38" s="301"/>
      <c r="M38" s="301"/>
      <c r="N38" s="301"/>
      <c r="O38" s="301"/>
      <c r="P38" s="301"/>
      <c r="Q38" s="301"/>
      <c r="R38" s="301"/>
      <c r="S38" s="301"/>
      <c r="T38" s="301"/>
      <c r="U38" s="301"/>
      <c r="V38" s="301"/>
      <c r="W38" s="301"/>
      <c r="X38" s="304"/>
      <c r="Y38" s="304"/>
    </row>
    <row r="39" spans="1:25" ht="74.25" customHeight="1" x14ac:dyDescent="0.2">
      <c r="A39" s="320" t="s">
        <v>1334</v>
      </c>
      <c r="B39" s="321" t="s">
        <v>24</v>
      </c>
      <c r="C39" s="321" t="s">
        <v>1355</v>
      </c>
      <c r="D39" s="321" t="s">
        <v>46</v>
      </c>
      <c r="E39" s="319">
        <v>190</v>
      </c>
      <c r="F39" s="337">
        <v>38687</v>
      </c>
      <c r="G39" s="331" t="s">
        <v>1377</v>
      </c>
      <c r="H39" s="322" t="s">
        <v>34</v>
      </c>
      <c r="I39" s="326" t="s">
        <v>1378</v>
      </c>
      <c r="J39" s="301"/>
      <c r="K39" s="301"/>
      <c r="L39" s="301"/>
      <c r="M39" s="301"/>
      <c r="N39" s="301"/>
      <c r="O39" s="301"/>
      <c r="P39" s="301"/>
      <c r="Q39" s="301"/>
      <c r="R39" s="301"/>
      <c r="S39" s="301"/>
      <c r="T39" s="301"/>
      <c r="U39" s="301"/>
      <c r="V39" s="301"/>
      <c r="W39" s="301"/>
      <c r="X39" s="304"/>
      <c r="Y39" s="304"/>
    </row>
    <row r="40" spans="1:25" ht="74.25" customHeight="1" x14ac:dyDescent="0.2">
      <c r="A40" s="320" t="s">
        <v>1311</v>
      </c>
      <c r="B40" s="321" t="s">
        <v>15</v>
      </c>
      <c r="C40" s="321" t="s">
        <v>51</v>
      </c>
      <c r="D40" s="321" t="s">
        <v>1296</v>
      </c>
      <c r="E40" s="319">
        <v>806</v>
      </c>
      <c r="F40" s="324">
        <v>38603</v>
      </c>
      <c r="G40" s="331" t="s">
        <v>1379</v>
      </c>
      <c r="H40" s="322" t="s">
        <v>34</v>
      </c>
      <c r="I40" s="326" t="s">
        <v>1380</v>
      </c>
      <c r="J40" s="301"/>
      <c r="K40" s="301"/>
      <c r="L40" s="301"/>
      <c r="M40" s="301"/>
      <c r="N40" s="301"/>
      <c r="O40" s="301"/>
      <c r="P40" s="301"/>
      <c r="Q40" s="301"/>
      <c r="R40" s="301"/>
      <c r="S40" s="301"/>
      <c r="T40" s="301"/>
      <c r="U40" s="301"/>
      <c r="V40" s="301"/>
      <c r="W40" s="301"/>
      <c r="X40" s="304"/>
      <c r="Y40" s="304"/>
    </row>
    <row r="41" spans="1:25" ht="74.25" customHeight="1" x14ac:dyDescent="0.2">
      <c r="A41" s="320" t="s">
        <v>1311</v>
      </c>
      <c r="B41" s="321" t="s">
        <v>15</v>
      </c>
      <c r="C41" s="321" t="s">
        <v>1300</v>
      </c>
      <c r="D41" s="321" t="s">
        <v>35</v>
      </c>
      <c r="E41" s="319">
        <v>3286</v>
      </c>
      <c r="F41" s="324">
        <v>38268</v>
      </c>
      <c r="G41" s="331" t="s">
        <v>1381</v>
      </c>
      <c r="H41" s="322" t="s">
        <v>34</v>
      </c>
      <c r="I41" s="326" t="s">
        <v>1353</v>
      </c>
      <c r="J41" s="301"/>
      <c r="K41" s="301"/>
      <c r="L41" s="301"/>
      <c r="M41" s="301"/>
      <c r="N41" s="301"/>
      <c r="O41" s="301"/>
      <c r="P41" s="301"/>
      <c r="Q41" s="301"/>
      <c r="R41" s="301"/>
      <c r="S41" s="301"/>
      <c r="T41" s="301"/>
      <c r="U41" s="301"/>
      <c r="V41" s="301"/>
      <c r="W41" s="301"/>
      <c r="X41" s="304"/>
      <c r="Y41" s="304"/>
    </row>
    <row r="42" spans="1:25" ht="74.25" customHeight="1" x14ac:dyDescent="0.2">
      <c r="A42" s="320" t="s">
        <v>1382</v>
      </c>
      <c r="B42" s="321" t="s">
        <v>15</v>
      </c>
      <c r="C42" s="321" t="s">
        <v>51</v>
      </c>
      <c r="D42" s="321" t="s">
        <v>17</v>
      </c>
      <c r="E42" s="319">
        <v>3286</v>
      </c>
      <c r="F42" s="324">
        <v>38268</v>
      </c>
      <c r="G42" s="331" t="s">
        <v>1381</v>
      </c>
      <c r="H42" s="322" t="s">
        <v>34</v>
      </c>
      <c r="I42" s="326" t="s">
        <v>1353</v>
      </c>
      <c r="J42" s="301"/>
      <c r="K42" s="301"/>
      <c r="L42" s="301"/>
      <c r="M42" s="301"/>
      <c r="N42" s="301"/>
      <c r="O42" s="301"/>
      <c r="P42" s="301"/>
      <c r="Q42" s="301"/>
      <c r="R42" s="301"/>
      <c r="S42" s="301"/>
      <c r="T42" s="301"/>
      <c r="U42" s="301"/>
      <c r="V42" s="301"/>
      <c r="W42" s="301"/>
      <c r="X42" s="304"/>
      <c r="Y42" s="304"/>
    </row>
    <row r="43" spans="1:25" ht="74.25" customHeight="1" x14ac:dyDescent="0.2">
      <c r="A43" s="320" t="s">
        <v>1334</v>
      </c>
      <c r="B43" s="321" t="s">
        <v>24</v>
      </c>
      <c r="C43" s="321" t="s">
        <v>1355</v>
      </c>
      <c r="D43" s="321" t="s">
        <v>46</v>
      </c>
      <c r="E43" s="319">
        <v>63</v>
      </c>
      <c r="F43" s="337">
        <v>37377</v>
      </c>
      <c r="G43" s="331" t="s">
        <v>1383</v>
      </c>
      <c r="H43" s="322" t="s">
        <v>34</v>
      </c>
      <c r="I43" s="326" t="s">
        <v>1378</v>
      </c>
      <c r="J43" s="301"/>
      <c r="K43" s="301"/>
      <c r="L43" s="301"/>
      <c r="M43" s="301"/>
      <c r="N43" s="301"/>
      <c r="O43" s="301"/>
      <c r="P43" s="301"/>
      <c r="Q43" s="301"/>
      <c r="R43" s="301"/>
      <c r="S43" s="301"/>
      <c r="T43" s="301"/>
      <c r="U43" s="301"/>
      <c r="V43" s="301"/>
      <c r="W43" s="301"/>
      <c r="X43" s="304"/>
      <c r="Y43" s="304"/>
    </row>
    <row r="44" spans="1:25" ht="74.25" customHeight="1" x14ac:dyDescent="0.2">
      <c r="A44" s="320" t="s">
        <v>1384</v>
      </c>
      <c r="B44" s="321" t="s">
        <v>24</v>
      </c>
      <c r="C44" s="321" t="s">
        <v>1312</v>
      </c>
      <c r="D44" s="321" t="s">
        <v>35</v>
      </c>
      <c r="E44" s="319">
        <v>449</v>
      </c>
      <c r="F44" s="324">
        <v>36350</v>
      </c>
      <c r="G44" s="331" t="s">
        <v>1385</v>
      </c>
      <c r="H44" s="321" t="s">
        <v>34</v>
      </c>
      <c r="I44" s="326" t="s">
        <v>1353</v>
      </c>
      <c r="J44" s="313"/>
      <c r="K44" s="313"/>
      <c r="L44" s="313"/>
      <c r="M44" s="313"/>
      <c r="N44" s="313"/>
      <c r="O44" s="313"/>
      <c r="P44" s="313"/>
      <c r="Q44" s="313"/>
      <c r="R44" s="313"/>
      <c r="S44" s="313"/>
      <c r="T44" s="313"/>
      <c r="U44" s="313"/>
      <c r="V44" s="313"/>
      <c r="W44" s="313"/>
      <c r="X44" s="314"/>
      <c r="Y44" s="314"/>
    </row>
    <row r="45" spans="1:25" ht="74.25" customHeight="1" x14ac:dyDescent="0.2">
      <c r="A45" s="320" t="s">
        <v>1292</v>
      </c>
      <c r="B45" s="321" t="s">
        <v>15</v>
      </c>
      <c r="C45" s="321" t="s">
        <v>51</v>
      </c>
      <c r="D45" s="321" t="s">
        <v>1296</v>
      </c>
      <c r="E45" s="338">
        <v>411</v>
      </c>
      <c r="F45" s="324">
        <v>35786</v>
      </c>
      <c r="G45" s="331" t="s">
        <v>1386</v>
      </c>
      <c r="H45" s="322" t="s">
        <v>34</v>
      </c>
      <c r="I45" s="326" t="s">
        <v>1387</v>
      </c>
      <c r="J45" s="301"/>
      <c r="K45" s="301"/>
      <c r="L45" s="301"/>
      <c r="M45" s="301"/>
      <c r="N45" s="301"/>
      <c r="O45" s="301"/>
      <c r="P45" s="301"/>
      <c r="Q45" s="301"/>
      <c r="R45" s="301"/>
      <c r="S45" s="301"/>
      <c r="T45" s="301"/>
      <c r="U45" s="301"/>
      <c r="V45" s="301"/>
      <c r="W45" s="301"/>
      <c r="X45" s="304"/>
      <c r="Y45" s="304"/>
    </row>
    <row r="46" spans="1:25" ht="74.25" customHeight="1" x14ac:dyDescent="0.2">
      <c r="A46" s="320" t="s">
        <v>1384</v>
      </c>
      <c r="B46" s="321" t="s">
        <v>15</v>
      </c>
      <c r="C46" s="321" t="s">
        <v>51</v>
      </c>
      <c r="D46" s="321" t="s">
        <v>1296</v>
      </c>
      <c r="E46" s="319">
        <v>15</v>
      </c>
      <c r="F46" s="324">
        <v>35453</v>
      </c>
      <c r="G46" s="331" t="s">
        <v>1388</v>
      </c>
      <c r="H46" s="322" t="s">
        <v>34</v>
      </c>
      <c r="I46" s="326" t="s">
        <v>1353</v>
      </c>
      <c r="J46" s="301"/>
      <c r="K46" s="301"/>
      <c r="L46" s="301"/>
      <c r="M46" s="301"/>
      <c r="N46" s="301"/>
      <c r="O46" s="301"/>
      <c r="P46" s="301"/>
      <c r="Q46" s="301"/>
      <c r="R46" s="301"/>
      <c r="S46" s="301"/>
      <c r="T46" s="301"/>
      <c r="U46" s="301"/>
      <c r="V46" s="301"/>
      <c r="W46" s="301"/>
      <c r="X46" s="304"/>
      <c r="Y46" s="304"/>
    </row>
    <row r="47" spans="1:25" ht="74.25" customHeight="1" x14ac:dyDescent="0.2">
      <c r="A47" s="320" t="s">
        <v>1318</v>
      </c>
      <c r="B47" s="321" t="s">
        <v>24</v>
      </c>
      <c r="C47" s="321" t="s">
        <v>1312</v>
      </c>
      <c r="D47" s="321" t="s">
        <v>35</v>
      </c>
      <c r="E47" s="319">
        <v>714</v>
      </c>
      <c r="F47" s="324">
        <v>35384</v>
      </c>
      <c r="G47" s="331" t="s">
        <v>54</v>
      </c>
      <c r="H47" s="349" t="s">
        <v>1389</v>
      </c>
      <c r="I47" s="339" t="s">
        <v>1320</v>
      </c>
      <c r="J47" s="301"/>
      <c r="K47" s="301"/>
      <c r="L47" s="301"/>
      <c r="M47" s="301"/>
      <c r="N47" s="301"/>
      <c r="O47" s="301"/>
      <c r="P47" s="301"/>
      <c r="Q47" s="301"/>
      <c r="R47" s="301"/>
      <c r="S47" s="301"/>
      <c r="T47" s="301"/>
      <c r="U47" s="301"/>
      <c r="V47" s="301"/>
      <c r="W47" s="301"/>
      <c r="X47" s="304"/>
      <c r="Y47" s="304"/>
    </row>
    <row r="48" spans="1:25" ht="74.25" customHeight="1" x14ac:dyDescent="0.2">
      <c r="A48" s="320" t="s">
        <v>1390</v>
      </c>
      <c r="B48" s="321" t="s">
        <v>15</v>
      </c>
      <c r="C48" s="321" t="s">
        <v>1300</v>
      </c>
      <c r="D48" s="321" t="s">
        <v>17</v>
      </c>
      <c r="E48" s="319">
        <v>2150</v>
      </c>
      <c r="F48" s="324">
        <v>35038</v>
      </c>
      <c r="G48" s="332" t="s">
        <v>1391</v>
      </c>
      <c r="H48" s="326" t="s">
        <v>34</v>
      </c>
      <c r="I48" s="326" t="s">
        <v>1357</v>
      </c>
      <c r="J48" s="301"/>
      <c r="K48" s="301"/>
      <c r="L48" s="301"/>
      <c r="M48" s="301"/>
      <c r="N48" s="301"/>
      <c r="O48" s="301"/>
      <c r="P48" s="301"/>
      <c r="Q48" s="301"/>
      <c r="R48" s="301"/>
      <c r="S48" s="301"/>
      <c r="T48" s="301"/>
      <c r="U48" s="301"/>
      <c r="V48" s="301"/>
      <c r="W48" s="301"/>
      <c r="X48" s="304"/>
      <c r="Y48" s="304"/>
    </row>
    <row r="49" spans="1:25" ht="74.25" customHeight="1" x14ac:dyDescent="0.2">
      <c r="A49" s="340" t="s">
        <v>1392</v>
      </c>
      <c r="B49" s="341" t="s">
        <v>15</v>
      </c>
      <c r="C49" s="341" t="s">
        <v>32</v>
      </c>
      <c r="D49" s="341" t="s">
        <v>19</v>
      </c>
      <c r="E49" s="342">
        <v>190</v>
      </c>
      <c r="F49" s="343">
        <v>34856</v>
      </c>
      <c r="G49" s="349" t="s">
        <v>1393</v>
      </c>
      <c r="H49" s="326" t="s">
        <v>34</v>
      </c>
      <c r="I49" s="326" t="s">
        <v>1357</v>
      </c>
      <c r="J49" s="301"/>
      <c r="K49" s="301"/>
      <c r="L49" s="301"/>
      <c r="M49" s="301"/>
      <c r="N49" s="301"/>
      <c r="O49" s="301"/>
      <c r="P49" s="301"/>
      <c r="Q49" s="301"/>
      <c r="R49" s="301"/>
      <c r="S49" s="301"/>
      <c r="T49" s="301"/>
      <c r="U49" s="301"/>
      <c r="V49" s="301"/>
      <c r="W49" s="301"/>
      <c r="X49" s="304"/>
      <c r="Y49" s="304"/>
    </row>
    <row r="50" spans="1:25" ht="57" customHeight="1" x14ac:dyDescent="0.2">
      <c r="A50" s="340" t="s">
        <v>1292</v>
      </c>
      <c r="B50" s="341" t="s">
        <v>24</v>
      </c>
      <c r="C50" s="341" t="s">
        <v>1355</v>
      </c>
      <c r="D50" s="341" t="s">
        <v>46</v>
      </c>
      <c r="E50" s="342">
        <v>12</v>
      </c>
      <c r="F50" s="343">
        <v>34586</v>
      </c>
      <c r="G50" s="349" t="s">
        <v>1394</v>
      </c>
      <c r="H50" s="351" t="s">
        <v>1395</v>
      </c>
      <c r="I50" s="326" t="s">
        <v>1387</v>
      </c>
      <c r="J50" s="301"/>
      <c r="K50" s="301"/>
      <c r="L50" s="301"/>
      <c r="M50" s="301"/>
      <c r="N50" s="301"/>
      <c r="O50" s="301"/>
      <c r="P50" s="301"/>
      <c r="Q50" s="301"/>
      <c r="R50" s="301"/>
      <c r="S50" s="301"/>
      <c r="T50" s="301"/>
      <c r="U50" s="301"/>
      <c r="V50" s="301"/>
      <c r="W50" s="301"/>
      <c r="X50" s="304"/>
      <c r="Y50" s="304"/>
    </row>
    <row r="51" spans="1:25" ht="42.75" x14ac:dyDescent="0.2">
      <c r="A51" s="340" t="s">
        <v>1331</v>
      </c>
      <c r="B51" s="341" t="s">
        <v>15</v>
      </c>
      <c r="C51" s="341" t="s">
        <v>32</v>
      </c>
      <c r="D51" s="341" t="s">
        <v>1359</v>
      </c>
      <c r="E51" s="342">
        <v>134</v>
      </c>
      <c r="F51" s="343">
        <v>34485</v>
      </c>
      <c r="G51" s="349" t="s">
        <v>1396</v>
      </c>
      <c r="H51" s="326" t="s">
        <v>34</v>
      </c>
      <c r="I51" s="326" t="s">
        <v>1372</v>
      </c>
      <c r="J51" s="301"/>
      <c r="K51" s="301"/>
      <c r="L51" s="301"/>
      <c r="M51" s="301"/>
      <c r="N51" s="301"/>
      <c r="O51" s="301"/>
      <c r="P51" s="301"/>
      <c r="Q51" s="301"/>
      <c r="R51" s="301"/>
      <c r="S51" s="301"/>
      <c r="T51" s="301"/>
      <c r="U51" s="301"/>
      <c r="V51" s="301"/>
      <c r="W51" s="301"/>
      <c r="X51" s="304"/>
      <c r="Y51" s="304"/>
    </row>
    <row r="52" spans="1:25" ht="28.5" x14ac:dyDescent="0.2">
      <c r="A52" s="340" t="s">
        <v>1397</v>
      </c>
      <c r="B52" s="341" t="s">
        <v>15</v>
      </c>
      <c r="C52" s="341" t="s">
        <v>32</v>
      </c>
      <c r="D52" s="341" t="s">
        <v>19</v>
      </c>
      <c r="E52" s="342">
        <v>152</v>
      </c>
      <c r="F52" s="343">
        <v>34469</v>
      </c>
      <c r="G52" s="334" t="s">
        <v>1398</v>
      </c>
      <c r="H52" s="326" t="s">
        <v>34</v>
      </c>
      <c r="I52" s="326" t="s">
        <v>1351</v>
      </c>
      <c r="J52" s="301"/>
      <c r="K52" s="301"/>
      <c r="L52" s="301"/>
      <c r="M52" s="301"/>
      <c r="N52" s="301"/>
      <c r="O52" s="301"/>
      <c r="P52" s="301"/>
      <c r="Q52" s="301"/>
      <c r="R52" s="301"/>
      <c r="S52" s="301"/>
      <c r="T52" s="301"/>
      <c r="U52" s="301"/>
      <c r="V52" s="301"/>
      <c r="W52" s="301"/>
      <c r="X52" s="304"/>
      <c r="Y52" s="304"/>
    </row>
    <row r="53" spans="1:25" ht="39" customHeight="1" x14ac:dyDescent="0.2">
      <c r="A53" s="316" t="s">
        <v>39</v>
      </c>
      <c r="B53" s="469" t="s">
        <v>1410</v>
      </c>
      <c r="C53" s="466"/>
      <c r="D53" s="466"/>
      <c r="E53" s="464"/>
      <c r="F53" s="470" t="s">
        <v>1411</v>
      </c>
      <c r="G53" s="471"/>
      <c r="H53" s="474" t="s">
        <v>1137</v>
      </c>
      <c r="I53" s="475"/>
      <c r="J53" s="301"/>
      <c r="K53" s="301"/>
      <c r="L53" s="301"/>
      <c r="M53" s="301"/>
      <c r="N53" s="301"/>
      <c r="O53" s="301"/>
      <c r="P53" s="301"/>
      <c r="Q53" s="301"/>
      <c r="R53" s="301"/>
      <c r="S53" s="301"/>
      <c r="T53" s="301"/>
      <c r="U53" s="301"/>
      <c r="V53" s="301"/>
      <c r="W53" s="301"/>
      <c r="X53" s="304"/>
      <c r="Y53" s="304"/>
    </row>
    <row r="54" spans="1:25" ht="36.75" customHeight="1" x14ac:dyDescent="0.2">
      <c r="A54" s="316" t="s">
        <v>41</v>
      </c>
      <c r="B54" s="469" t="s">
        <v>1412</v>
      </c>
      <c r="C54" s="466"/>
      <c r="D54" s="466"/>
      <c r="E54" s="464"/>
      <c r="F54" s="472"/>
      <c r="G54" s="473"/>
      <c r="H54" s="476"/>
      <c r="I54" s="477"/>
      <c r="J54" s="301"/>
      <c r="K54" s="301"/>
      <c r="L54" s="301"/>
      <c r="M54" s="301"/>
      <c r="N54" s="301"/>
      <c r="O54" s="301"/>
      <c r="P54" s="301"/>
      <c r="Q54" s="301"/>
      <c r="R54" s="301"/>
      <c r="S54" s="301"/>
      <c r="T54" s="301"/>
      <c r="U54" s="301"/>
      <c r="V54" s="301"/>
      <c r="W54" s="301"/>
      <c r="X54" s="304"/>
      <c r="Y54" s="304"/>
    </row>
    <row r="55" spans="1:25" ht="15.75" customHeight="1" x14ac:dyDescent="0.2">
      <c r="A55" s="300"/>
      <c r="B55" s="300"/>
      <c r="C55" s="300"/>
      <c r="D55" s="300"/>
      <c r="E55" s="300"/>
      <c r="F55" s="300"/>
      <c r="G55" s="301"/>
      <c r="H55" s="301"/>
      <c r="I55" s="301"/>
      <c r="J55" s="301"/>
      <c r="K55" s="301"/>
      <c r="L55" s="301"/>
      <c r="M55" s="301"/>
      <c r="N55" s="301"/>
      <c r="O55" s="301"/>
      <c r="P55" s="301"/>
      <c r="Q55" s="301"/>
      <c r="R55" s="301"/>
      <c r="S55" s="301"/>
      <c r="T55" s="301"/>
      <c r="U55" s="301"/>
      <c r="V55" s="301"/>
      <c r="W55" s="301"/>
      <c r="X55" s="304"/>
      <c r="Y55" s="304"/>
    </row>
    <row r="56" spans="1:25" ht="15.75" customHeight="1" x14ac:dyDescent="0.2">
      <c r="A56" s="300"/>
      <c r="B56" s="300"/>
      <c r="C56" s="300"/>
      <c r="D56" s="300"/>
      <c r="E56" s="300"/>
      <c r="F56" s="300"/>
      <c r="G56" s="301"/>
      <c r="H56" s="301"/>
      <c r="I56" s="301"/>
      <c r="J56" s="301"/>
      <c r="K56" s="301"/>
      <c r="L56" s="301"/>
      <c r="M56" s="301"/>
      <c r="N56" s="301"/>
      <c r="O56" s="301"/>
      <c r="P56" s="301"/>
      <c r="Q56" s="301"/>
      <c r="R56" s="301"/>
      <c r="S56" s="301"/>
      <c r="T56" s="301"/>
      <c r="U56" s="301"/>
      <c r="V56" s="301"/>
      <c r="W56" s="301"/>
      <c r="X56" s="304"/>
      <c r="Y56" s="304"/>
    </row>
    <row r="57" spans="1:25" ht="15.75" customHeight="1" x14ac:dyDescent="0.2">
      <c r="A57" s="300"/>
      <c r="B57" s="300"/>
      <c r="C57" s="300"/>
      <c r="D57" s="300"/>
      <c r="E57" s="300"/>
      <c r="F57" s="300"/>
      <c r="G57" s="301"/>
      <c r="H57" s="301"/>
      <c r="I57" s="301"/>
      <c r="J57" s="301"/>
      <c r="K57" s="301"/>
      <c r="L57" s="301"/>
      <c r="M57" s="301"/>
      <c r="N57" s="301"/>
      <c r="O57" s="301"/>
      <c r="P57" s="301"/>
      <c r="Q57" s="301"/>
      <c r="R57" s="301"/>
      <c r="S57" s="301"/>
      <c r="T57" s="301"/>
      <c r="U57" s="301"/>
      <c r="V57" s="301"/>
      <c r="W57" s="301"/>
      <c r="X57" s="304"/>
      <c r="Y57" s="304"/>
    </row>
    <row r="58" spans="1:25" ht="15.75" customHeight="1" x14ac:dyDescent="0.2">
      <c r="A58" s="300"/>
      <c r="B58" s="300"/>
      <c r="C58" s="300"/>
      <c r="D58" s="300"/>
      <c r="E58" s="300"/>
      <c r="F58" s="300"/>
      <c r="G58" s="301"/>
      <c r="H58" s="301"/>
      <c r="I58" s="301"/>
      <c r="J58" s="301"/>
      <c r="K58" s="301"/>
      <c r="L58" s="301"/>
      <c r="M58" s="301"/>
      <c r="N58" s="301"/>
      <c r="O58" s="301"/>
      <c r="P58" s="301"/>
      <c r="Q58" s="301"/>
      <c r="R58" s="301"/>
      <c r="S58" s="301"/>
      <c r="T58" s="301"/>
      <c r="U58" s="301"/>
      <c r="V58" s="301"/>
      <c r="W58" s="301"/>
      <c r="X58" s="304"/>
      <c r="Y58" s="304"/>
    </row>
    <row r="59" spans="1:25" ht="15.75" customHeight="1" x14ac:dyDescent="0.2">
      <c r="A59" s="300"/>
      <c r="B59" s="300"/>
      <c r="C59" s="300"/>
      <c r="D59" s="300"/>
      <c r="E59" s="300"/>
      <c r="F59" s="300"/>
      <c r="G59" s="301"/>
      <c r="H59" s="301"/>
      <c r="I59" s="301"/>
      <c r="J59" s="301"/>
      <c r="K59" s="301"/>
      <c r="L59" s="301"/>
      <c r="M59" s="301"/>
      <c r="N59" s="301"/>
      <c r="O59" s="301"/>
      <c r="P59" s="301"/>
      <c r="Q59" s="301"/>
      <c r="R59" s="301"/>
      <c r="S59" s="301"/>
      <c r="T59" s="301"/>
      <c r="U59" s="301"/>
      <c r="V59" s="301"/>
      <c r="W59" s="301"/>
      <c r="X59" s="304"/>
      <c r="Y59" s="304"/>
    </row>
    <row r="60" spans="1:25" ht="15.75" customHeight="1" x14ac:dyDescent="0.2">
      <c r="A60" s="300"/>
      <c r="B60" s="300"/>
      <c r="C60" s="300"/>
      <c r="D60" s="300"/>
      <c r="E60" s="300"/>
      <c r="F60" s="300"/>
      <c r="G60" s="301"/>
      <c r="H60" s="301"/>
      <c r="I60" s="301"/>
      <c r="J60" s="301"/>
      <c r="K60" s="301"/>
      <c r="L60" s="301"/>
      <c r="M60" s="301"/>
      <c r="N60" s="301"/>
      <c r="O60" s="301"/>
      <c r="P60" s="301"/>
      <c r="Q60" s="301"/>
      <c r="R60" s="301"/>
      <c r="S60" s="301"/>
      <c r="T60" s="301"/>
      <c r="U60" s="301"/>
      <c r="V60" s="301"/>
      <c r="W60" s="301"/>
      <c r="X60" s="304"/>
      <c r="Y60" s="304"/>
    </row>
    <row r="61" spans="1:25" ht="15.75" customHeight="1" x14ac:dyDescent="0.2">
      <c r="A61" s="300"/>
      <c r="B61" s="300"/>
      <c r="C61" s="300"/>
      <c r="D61" s="300"/>
      <c r="E61" s="300"/>
      <c r="F61" s="300"/>
      <c r="G61" s="301"/>
      <c r="H61" s="301"/>
      <c r="I61" s="301"/>
      <c r="J61" s="301"/>
      <c r="K61" s="301"/>
      <c r="L61" s="301"/>
      <c r="M61" s="301"/>
      <c r="N61" s="301"/>
      <c r="O61" s="301"/>
      <c r="P61" s="301"/>
      <c r="Q61" s="301"/>
      <c r="R61" s="301"/>
      <c r="S61" s="301"/>
      <c r="T61" s="301"/>
      <c r="U61" s="301"/>
      <c r="V61" s="301"/>
      <c r="W61" s="301"/>
      <c r="X61" s="304"/>
      <c r="Y61" s="304"/>
    </row>
    <row r="62" spans="1:25" ht="15.75" customHeight="1" x14ac:dyDescent="0.2">
      <c r="A62" s="300"/>
      <c r="B62" s="300"/>
      <c r="C62" s="300"/>
      <c r="D62" s="300"/>
      <c r="E62" s="300"/>
      <c r="F62" s="300"/>
      <c r="G62" s="301"/>
      <c r="H62" s="301"/>
      <c r="I62" s="301"/>
      <c r="J62" s="301"/>
      <c r="K62" s="301"/>
      <c r="L62" s="301"/>
      <c r="M62" s="301"/>
      <c r="N62" s="301"/>
      <c r="O62" s="301"/>
      <c r="P62" s="301"/>
      <c r="Q62" s="301"/>
      <c r="R62" s="301"/>
      <c r="S62" s="301"/>
      <c r="T62" s="301"/>
      <c r="U62" s="301"/>
      <c r="V62" s="301"/>
      <c r="W62" s="301"/>
      <c r="X62" s="304"/>
      <c r="Y62" s="304"/>
    </row>
    <row r="63" spans="1:25" ht="15.75" customHeight="1" x14ac:dyDescent="0.2">
      <c r="A63" s="300"/>
      <c r="B63" s="300"/>
      <c r="C63" s="300"/>
      <c r="D63" s="300"/>
      <c r="E63" s="300"/>
      <c r="F63" s="300"/>
      <c r="G63" s="301"/>
      <c r="H63" s="301"/>
      <c r="I63" s="301"/>
      <c r="J63" s="301"/>
      <c r="K63" s="301"/>
      <c r="L63" s="301"/>
      <c r="M63" s="301"/>
      <c r="N63" s="301"/>
      <c r="O63" s="301"/>
      <c r="P63" s="301"/>
      <c r="Q63" s="301"/>
      <c r="R63" s="301"/>
      <c r="S63" s="301"/>
      <c r="T63" s="301"/>
      <c r="U63" s="301"/>
      <c r="V63" s="301"/>
      <c r="W63" s="301"/>
      <c r="X63" s="304"/>
      <c r="Y63" s="304"/>
    </row>
    <row r="64" spans="1:25" ht="15.75" customHeight="1" x14ac:dyDescent="0.2">
      <c r="A64" s="300"/>
      <c r="B64" s="300"/>
      <c r="C64" s="300"/>
      <c r="D64" s="300"/>
      <c r="E64" s="300"/>
      <c r="F64" s="300"/>
      <c r="G64" s="301"/>
      <c r="H64" s="301"/>
      <c r="I64" s="301"/>
      <c r="J64" s="301"/>
      <c r="K64" s="301"/>
      <c r="L64" s="301"/>
      <c r="M64" s="301"/>
      <c r="N64" s="301"/>
      <c r="O64" s="301"/>
      <c r="P64" s="301"/>
      <c r="Q64" s="301"/>
      <c r="R64" s="301"/>
      <c r="S64" s="301"/>
      <c r="T64" s="301"/>
      <c r="U64" s="301"/>
      <c r="V64" s="301"/>
      <c r="W64" s="301"/>
      <c r="X64" s="304"/>
      <c r="Y64" s="304"/>
    </row>
    <row r="65" spans="1:25" ht="15.75" customHeight="1" x14ac:dyDescent="0.2">
      <c r="A65" s="300"/>
      <c r="B65" s="300"/>
      <c r="C65" s="300"/>
      <c r="D65" s="300"/>
      <c r="E65" s="300"/>
      <c r="F65" s="300"/>
      <c r="G65" s="301"/>
      <c r="H65" s="301"/>
      <c r="I65" s="301"/>
      <c r="J65" s="301"/>
      <c r="K65" s="301"/>
      <c r="L65" s="301"/>
      <c r="M65" s="301"/>
      <c r="N65" s="301"/>
      <c r="O65" s="301"/>
      <c r="P65" s="301"/>
      <c r="Q65" s="301"/>
      <c r="R65" s="301"/>
      <c r="S65" s="301"/>
      <c r="T65" s="301"/>
      <c r="U65" s="301"/>
      <c r="V65" s="301"/>
      <c r="W65" s="301"/>
      <c r="X65" s="304"/>
      <c r="Y65" s="304"/>
    </row>
    <row r="66" spans="1:25" ht="15.75" customHeight="1" x14ac:dyDescent="0.2">
      <c r="A66" s="300"/>
      <c r="B66" s="300"/>
      <c r="C66" s="300"/>
      <c r="D66" s="300"/>
      <c r="E66" s="300"/>
      <c r="F66" s="300"/>
      <c r="G66" s="301"/>
      <c r="H66" s="301"/>
      <c r="I66" s="301"/>
      <c r="J66" s="301"/>
      <c r="K66" s="301"/>
      <c r="L66" s="301"/>
      <c r="M66" s="301"/>
      <c r="N66" s="301"/>
      <c r="O66" s="301"/>
      <c r="P66" s="301"/>
      <c r="Q66" s="301"/>
      <c r="R66" s="301"/>
      <c r="S66" s="301"/>
      <c r="T66" s="301"/>
      <c r="U66" s="301"/>
      <c r="V66" s="301"/>
      <c r="W66" s="301"/>
      <c r="X66" s="304"/>
      <c r="Y66" s="304"/>
    </row>
    <row r="67" spans="1:25" ht="15.75" customHeight="1" x14ac:dyDescent="0.2">
      <c r="A67" s="300"/>
      <c r="B67" s="300"/>
      <c r="C67" s="300"/>
      <c r="D67" s="300"/>
      <c r="E67" s="300"/>
      <c r="F67" s="300"/>
      <c r="G67" s="301"/>
      <c r="H67" s="301"/>
      <c r="I67" s="301"/>
      <c r="J67" s="301"/>
      <c r="K67" s="301"/>
      <c r="L67" s="301"/>
      <c r="M67" s="301"/>
      <c r="N67" s="301"/>
      <c r="O67" s="301"/>
      <c r="P67" s="301"/>
      <c r="Q67" s="301"/>
      <c r="R67" s="301"/>
      <c r="S67" s="301"/>
      <c r="T67" s="301"/>
      <c r="U67" s="301"/>
      <c r="V67" s="301"/>
      <c r="W67" s="301"/>
      <c r="X67" s="304"/>
      <c r="Y67" s="304"/>
    </row>
    <row r="68" spans="1:25" ht="15.75" customHeight="1" x14ac:dyDescent="0.2">
      <c r="A68" s="300"/>
      <c r="B68" s="300"/>
      <c r="C68" s="300"/>
      <c r="D68" s="300"/>
      <c r="E68" s="300"/>
      <c r="F68" s="300"/>
      <c r="G68" s="301"/>
      <c r="H68" s="301"/>
      <c r="I68" s="301"/>
      <c r="J68" s="301"/>
      <c r="K68" s="301"/>
      <c r="L68" s="301"/>
      <c r="M68" s="301"/>
      <c r="N68" s="301"/>
      <c r="O68" s="301"/>
      <c r="P68" s="301"/>
      <c r="Q68" s="301"/>
      <c r="R68" s="301"/>
      <c r="S68" s="301"/>
      <c r="T68" s="301"/>
      <c r="U68" s="301"/>
      <c r="V68" s="301"/>
      <c r="W68" s="301"/>
      <c r="X68" s="304"/>
      <c r="Y68" s="304"/>
    </row>
    <row r="69" spans="1:25" ht="15.75" customHeight="1" x14ac:dyDescent="0.2">
      <c r="A69" s="300"/>
      <c r="B69" s="300"/>
      <c r="C69" s="300"/>
      <c r="D69" s="300"/>
      <c r="E69" s="300"/>
      <c r="F69" s="300"/>
      <c r="G69" s="301"/>
      <c r="H69" s="301"/>
      <c r="I69" s="301"/>
      <c r="J69" s="301"/>
      <c r="K69" s="301"/>
      <c r="L69" s="301"/>
      <c r="M69" s="301"/>
      <c r="N69" s="301"/>
      <c r="O69" s="301"/>
      <c r="P69" s="301"/>
      <c r="Q69" s="301"/>
      <c r="R69" s="301"/>
      <c r="S69" s="301"/>
      <c r="T69" s="301"/>
      <c r="U69" s="301"/>
      <c r="V69" s="301"/>
      <c r="W69" s="301"/>
      <c r="X69" s="304"/>
      <c r="Y69" s="304"/>
    </row>
    <row r="70" spans="1:25" ht="15.75" customHeight="1" x14ac:dyDescent="0.2">
      <c r="A70" s="300"/>
      <c r="B70" s="300"/>
      <c r="C70" s="300"/>
      <c r="D70" s="300"/>
      <c r="E70" s="300"/>
      <c r="F70" s="300"/>
      <c r="G70" s="301"/>
      <c r="H70" s="301"/>
      <c r="I70" s="301"/>
      <c r="J70" s="301"/>
      <c r="K70" s="301"/>
      <c r="L70" s="301"/>
      <c r="M70" s="301"/>
      <c r="N70" s="301"/>
      <c r="O70" s="301"/>
      <c r="P70" s="301"/>
      <c r="Q70" s="301"/>
      <c r="R70" s="301"/>
      <c r="S70" s="301"/>
      <c r="T70" s="301"/>
      <c r="U70" s="301"/>
      <c r="V70" s="301"/>
      <c r="W70" s="301"/>
      <c r="X70" s="304"/>
      <c r="Y70" s="304"/>
    </row>
    <row r="71" spans="1:25" ht="15.75" customHeight="1" x14ac:dyDescent="0.2">
      <c r="A71" s="300"/>
      <c r="B71" s="300"/>
      <c r="C71" s="300"/>
      <c r="D71" s="300"/>
      <c r="E71" s="300"/>
      <c r="F71" s="300"/>
      <c r="G71" s="301"/>
      <c r="H71" s="301"/>
      <c r="I71" s="301"/>
      <c r="J71" s="301"/>
      <c r="K71" s="301"/>
      <c r="L71" s="301"/>
      <c r="M71" s="301"/>
      <c r="N71" s="301"/>
      <c r="O71" s="301"/>
      <c r="P71" s="301"/>
      <c r="Q71" s="301"/>
      <c r="R71" s="301"/>
      <c r="S71" s="301"/>
      <c r="T71" s="301"/>
      <c r="U71" s="301"/>
      <c r="V71" s="301"/>
      <c r="W71" s="301"/>
      <c r="X71" s="304"/>
      <c r="Y71" s="304"/>
    </row>
    <row r="72" spans="1:25" ht="15.75" customHeight="1" x14ac:dyDescent="0.2">
      <c r="A72" s="300"/>
      <c r="B72" s="300"/>
      <c r="C72" s="300"/>
      <c r="D72" s="300"/>
      <c r="E72" s="300"/>
      <c r="F72" s="300"/>
      <c r="G72" s="301"/>
      <c r="H72" s="301"/>
      <c r="I72" s="301"/>
      <c r="J72" s="301"/>
      <c r="K72" s="301"/>
      <c r="L72" s="301"/>
      <c r="M72" s="301"/>
      <c r="N72" s="301"/>
      <c r="O72" s="301"/>
      <c r="P72" s="301"/>
      <c r="Q72" s="301"/>
      <c r="R72" s="301"/>
      <c r="S72" s="301"/>
      <c r="T72" s="301"/>
      <c r="U72" s="301"/>
      <c r="V72" s="301"/>
      <c r="W72" s="301"/>
      <c r="X72" s="304"/>
      <c r="Y72" s="304"/>
    </row>
    <row r="73" spans="1:25" ht="15.75" customHeight="1" x14ac:dyDescent="0.2">
      <c r="A73" s="300"/>
      <c r="B73" s="300"/>
      <c r="C73" s="300"/>
      <c r="D73" s="300"/>
      <c r="E73" s="300"/>
      <c r="F73" s="300"/>
      <c r="G73" s="301"/>
      <c r="H73" s="301"/>
      <c r="I73" s="301"/>
      <c r="J73" s="301"/>
      <c r="K73" s="301"/>
      <c r="L73" s="301"/>
      <c r="M73" s="301"/>
      <c r="N73" s="301"/>
      <c r="O73" s="301"/>
      <c r="P73" s="301"/>
      <c r="Q73" s="301"/>
      <c r="R73" s="301"/>
      <c r="S73" s="301"/>
      <c r="T73" s="301"/>
      <c r="U73" s="301"/>
      <c r="V73" s="301"/>
      <c r="W73" s="301"/>
      <c r="X73" s="304"/>
      <c r="Y73" s="304"/>
    </row>
    <row r="74" spans="1:25" ht="15.75" customHeight="1" x14ac:dyDescent="0.2">
      <c r="A74" s="300"/>
      <c r="B74" s="300"/>
      <c r="C74" s="300"/>
      <c r="D74" s="300"/>
      <c r="E74" s="300"/>
      <c r="F74" s="300"/>
      <c r="G74" s="301"/>
      <c r="H74" s="301"/>
      <c r="I74" s="301"/>
      <c r="J74" s="301"/>
      <c r="K74" s="301"/>
      <c r="L74" s="301"/>
      <c r="M74" s="301"/>
      <c r="N74" s="301"/>
      <c r="O74" s="301"/>
      <c r="P74" s="301"/>
      <c r="Q74" s="301"/>
      <c r="R74" s="301"/>
      <c r="S74" s="301"/>
      <c r="T74" s="301"/>
      <c r="U74" s="301"/>
      <c r="V74" s="301"/>
      <c r="W74" s="301"/>
      <c r="X74" s="304"/>
      <c r="Y74" s="304"/>
    </row>
    <row r="75" spans="1:25" ht="15.75" customHeight="1" x14ac:dyDescent="0.2">
      <c r="A75" s="300"/>
      <c r="B75" s="300"/>
      <c r="C75" s="300"/>
      <c r="D75" s="300"/>
      <c r="E75" s="300"/>
      <c r="F75" s="300"/>
      <c r="G75" s="301"/>
      <c r="H75" s="301"/>
      <c r="I75" s="301"/>
      <c r="J75" s="301"/>
      <c r="K75" s="301"/>
      <c r="L75" s="301"/>
      <c r="M75" s="301"/>
      <c r="N75" s="301"/>
      <c r="O75" s="301"/>
      <c r="P75" s="301"/>
      <c r="Q75" s="301"/>
      <c r="R75" s="301"/>
      <c r="S75" s="301"/>
      <c r="T75" s="301"/>
      <c r="U75" s="301"/>
      <c r="V75" s="301"/>
      <c r="W75" s="301"/>
      <c r="X75" s="304"/>
      <c r="Y75" s="304"/>
    </row>
    <row r="76" spans="1:25" ht="15.75" customHeight="1" x14ac:dyDescent="0.2">
      <c r="A76" s="300"/>
      <c r="B76" s="300"/>
      <c r="C76" s="300"/>
      <c r="D76" s="300"/>
      <c r="E76" s="300"/>
      <c r="F76" s="300"/>
      <c r="G76" s="301"/>
      <c r="H76" s="301"/>
      <c r="I76" s="301"/>
      <c r="J76" s="301"/>
      <c r="K76" s="301"/>
      <c r="L76" s="301"/>
      <c r="M76" s="301"/>
      <c r="N76" s="301"/>
      <c r="O76" s="301"/>
      <c r="P76" s="301"/>
      <c r="Q76" s="301"/>
      <c r="R76" s="301"/>
      <c r="S76" s="301"/>
      <c r="T76" s="301"/>
      <c r="U76" s="301"/>
      <c r="V76" s="301"/>
      <c r="W76" s="301"/>
      <c r="X76" s="304"/>
      <c r="Y76" s="304"/>
    </row>
    <row r="77" spans="1:25" ht="15.75" customHeight="1" x14ac:dyDescent="0.2">
      <c r="A77" s="300"/>
      <c r="B77" s="300"/>
      <c r="C77" s="300"/>
      <c r="D77" s="300"/>
      <c r="E77" s="300"/>
      <c r="F77" s="300"/>
      <c r="G77" s="301"/>
      <c r="H77" s="301"/>
      <c r="I77" s="301"/>
      <c r="J77" s="301"/>
      <c r="K77" s="301"/>
      <c r="L77" s="301"/>
      <c r="M77" s="301"/>
      <c r="N77" s="301"/>
      <c r="O77" s="301"/>
      <c r="P77" s="301"/>
      <c r="Q77" s="301"/>
      <c r="R77" s="301"/>
      <c r="S77" s="301"/>
      <c r="T77" s="301"/>
      <c r="U77" s="301"/>
      <c r="V77" s="301"/>
      <c r="W77" s="301"/>
      <c r="X77" s="304"/>
      <c r="Y77" s="304"/>
    </row>
    <row r="78" spans="1:25" ht="15.75" customHeight="1" x14ac:dyDescent="0.2">
      <c r="A78" s="300"/>
      <c r="B78" s="300"/>
      <c r="C78" s="300"/>
      <c r="D78" s="300"/>
      <c r="E78" s="300"/>
      <c r="F78" s="300"/>
      <c r="G78" s="301"/>
      <c r="H78" s="301"/>
      <c r="I78" s="301"/>
      <c r="J78" s="301"/>
      <c r="K78" s="301"/>
      <c r="L78" s="301"/>
      <c r="M78" s="301"/>
      <c r="N78" s="301"/>
      <c r="O78" s="301"/>
      <c r="P78" s="301"/>
      <c r="Q78" s="301"/>
      <c r="R78" s="301"/>
      <c r="S78" s="301"/>
      <c r="T78" s="301"/>
      <c r="U78" s="301"/>
      <c r="V78" s="301"/>
      <c r="W78" s="301"/>
      <c r="X78" s="304"/>
      <c r="Y78" s="304"/>
    </row>
    <row r="79" spans="1:25" ht="15.75" customHeight="1" x14ac:dyDescent="0.2">
      <c r="A79" s="300"/>
      <c r="B79" s="300"/>
      <c r="C79" s="300"/>
      <c r="D79" s="300"/>
      <c r="E79" s="300"/>
      <c r="F79" s="300"/>
      <c r="G79" s="301"/>
      <c r="H79" s="301"/>
      <c r="I79" s="301"/>
      <c r="J79" s="301"/>
      <c r="K79" s="301"/>
      <c r="L79" s="301"/>
      <c r="M79" s="301"/>
      <c r="N79" s="301"/>
      <c r="O79" s="301"/>
      <c r="P79" s="301"/>
      <c r="Q79" s="301"/>
      <c r="R79" s="301"/>
      <c r="S79" s="301"/>
      <c r="T79" s="301"/>
      <c r="U79" s="301"/>
      <c r="V79" s="301"/>
      <c r="W79" s="301"/>
      <c r="X79" s="304"/>
      <c r="Y79" s="304"/>
    </row>
    <row r="80" spans="1:25" ht="15.75" customHeight="1" x14ac:dyDescent="0.2">
      <c r="A80" s="300"/>
      <c r="B80" s="300"/>
      <c r="C80" s="300"/>
      <c r="D80" s="300"/>
      <c r="E80" s="300"/>
      <c r="F80" s="300"/>
      <c r="G80" s="301"/>
      <c r="H80" s="301"/>
      <c r="I80" s="301"/>
      <c r="J80" s="301"/>
      <c r="K80" s="301"/>
      <c r="L80" s="301"/>
      <c r="M80" s="301"/>
      <c r="N80" s="301"/>
      <c r="O80" s="301"/>
      <c r="P80" s="301"/>
      <c r="Q80" s="301"/>
      <c r="R80" s="301"/>
      <c r="S80" s="301"/>
      <c r="T80" s="301"/>
      <c r="U80" s="301"/>
      <c r="V80" s="301"/>
      <c r="W80" s="301"/>
      <c r="X80" s="304"/>
      <c r="Y80" s="304"/>
    </row>
    <row r="81" spans="1:25" ht="15.75" customHeight="1" x14ac:dyDescent="0.2">
      <c r="A81" s="300"/>
      <c r="B81" s="300"/>
      <c r="C81" s="300"/>
      <c r="D81" s="300"/>
      <c r="E81" s="300"/>
      <c r="F81" s="300"/>
      <c r="G81" s="301"/>
      <c r="H81" s="301"/>
      <c r="I81" s="301"/>
      <c r="J81" s="301"/>
      <c r="K81" s="301"/>
      <c r="L81" s="301"/>
      <c r="M81" s="301"/>
      <c r="N81" s="301"/>
      <c r="O81" s="301"/>
      <c r="P81" s="301"/>
      <c r="Q81" s="301"/>
      <c r="R81" s="301"/>
      <c r="S81" s="301"/>
      <c r="T81" s="301"/>
      <c r="U81" s="301"/>
      <c r="V81" s="301"/>
      <c r="W81" s="301"/>
      <c r="X81" s="304"/>
      <c r="Y81" s="304"/>
    </row>
    <row r="82" spans="1:25" ht="15.75" customHeight="1" x14ac:dyDescent="0.2">
      <c r="A82" s="300"/>
      <c r="B82" s="300"/>
      <c r="C82" s="300"/>
      <c r="D82" s="300"/>
      <c r="E82" s="300"/>
      <c r="F82" s="300"/>
      <c r="G82" s="301"/>
      <c r="H82" s="301"/>
      <c r="I82" s="301"/>
      <c r="J82" s="301"/>
      <c r="K82" s="301"/>
      <c r="L82" s="301"/>
      <c r="M82" s="301"/>
      <c r="N82" s="301"/>
      <c r="O82" s="301"/>
      <c r="P82" s="301"/>
      <c r="Q82" s="301"/>
      <c r="R82" s="301"/>
      <c r="S82" s="301"/>
      <c r="T82" s="301"/>
      <c r="U82" s="301"/>
      <c r="V82" s="301"/>
      <c r="W82" s="301"/>
      <c r="X82" s="304"/>
      <c r="Y82" s="304"/>
    </row>
    <row r="83" spans="1:25" ht="15.75" customHeight="1" x14ac:dyDescent="0.2">
      <c r="A83" s="300"/>
      <c r="B83" s="300"/>
      <c r="C83" s="300"/>
      <c r="D83" s="300"/>
      <c r="E83" s="300"/>
      <c r="F83" s="300"/>
      <c r="G83" s="301"/>
      <c r="H83" s="301"/>
      <c r="I83" s="301"/>
      <c r="J83" s="301"/>
      <c r="K83" s="301"/>
      <c r="L83" s="301"/>
      <c r="M83" s="301"/>
      <c r="N83" s="301"/>
      <c r="O83" s="301"/>
      <c r="P83" s="301"/>
      <c r="Q83" s="301"/>
      <c r="R83" s="301"/>
      <c r="S83" s="301"/>
      <c r="T83" s="301"/>
      <c r="U83" s="301"/>
      <c r="V83" s="301"/>
      <c r="W83" s="301"/>
      <c r="X83" s="304"/>
      <c r="Y83" s="304"/>
    </row>
    <row r="84" spans="1:25" ht="15.75" customHeight="1" x14ac:dyDescent="0.2">
      <c r="A84" s="300"/>
      <c r="B84" s="300"/>
      <c r="C84" s="300"/>
      <c r="D84" s="300"/>
      <c r="E84" s="300"/>
      <c r="F84" s="300"/>
      <c r="G84" s="301"/>
      <c r="H84" s="301"/>
      <c r="I84" s="301"/>
      <c r="J84" s="301"/>
      <c r="K84" s="301"/>
      <c r="L84" s="301"/>
      <c r="M84" s="301"/>
      <c r="N84" s="301"/>
      <c r="O84" s="301"/>
      <c r="P84" s="301"/>
      <c r="Q84" s="301"/>
      <c r="R84" s="301"/>
      <c r="S84" s="301"/>
      <c r="T84" s="301"/>
      <c r="U84" s="301"/>
      <c r="V84" s="301"/>
      <c r="W84" s="301"/>
      <c r="X84" s="304"/>
      <c r="Y84" s="304"/>
    </row>
    <row r="85" spans="1:25" ht="15.75" customHeight="1" x14ac:dyDescent="0.2">
      <c r="A85" s="300"/>
      <c r="B85" s="300"/>
      <c r="C85" s="300"/>
      <c r="D85" s="300"/>
      <c r="E85" s="300"/>
      <c r="F85" s="300"/>
      <c r="G85" s="301"/>
      <c r="H85" s="301"/>
      <c r="I85" s="301"/>
      <c r="J85" s="301"/>
      <c r="K85" s="301"/>
      <c r="L85" s="301"/>
      <c r="M85" s="301"/>
      <c r="N85" s="301"/>
      <c r="O85" s="301"/>
      <c r="P85" s="301"/>
      <c r="Q85" s="301"/>
      <c r="R85" s="301"/>
      <c r="S85" s="301"/>
      <c r="T85" s="301"/>
      <c r="U85" s="301"/>
      <c r="V85" s="301"/>
      <c r="W85" s="301"/>
      <c r="X85" s="304"/>
      <c r="Y85" s="304"/>
    </row>
    <row r="86" spans="1:25" ht="15.75" customHeight="1" x14ac:dyDescent="0.2">
      <c r="A86" s="300"/>
      <c r="B86" s="300"/>
      <c r="C86" s="300"/>
      <c r="D86" s="300"/>
      <c r="E86" s="300"/>
      <c r="F86" s="300"/>
      <c r="G86" s="301"/>
      <c r="H86" s="301"/>
      <c r="I86" s="301"/>
      <c r="J86" s="301"/>
      <c r="K86" s="301"/>
      <c r="L86" s="301"/>
      <c r="M86" s="301"/>
      <c r="N86" s="301"/>
      <c r="O86" s="301"/>
      <c r="P86" s="301"/>
      <c r="Q86" s="301"/>
      <c r="R86" s="301"/>
      <c r="S86" s="301"/>
      <c r="T86" s="301"/>
      <c r="U86" s="301"/>
      <c r="V86" s="301"/>
      <c r="W86" s="301"/>
      <c r="X86" s="304"/>
      <c r="Y86" s="304"/>
    </row>
    <row r="87" spans="1:25" ht="15.75" customHeight="1" x14ac:dyDescent="0.2">
      <c r="A87" s="300"/>
      <c r="B87" s="300"/>
      <c r="C87" s="300"/>
      <c r="D87" s="300"/>
      <c r="E87" s="300"/>
      <c r="F87" s="300"/>
      <c r="G87" s="301"/>
      <c r="H87" s="301"/>
      <c r="I87" s="301"/>
      <c r="J87" s="301"/>
      <c r="K87" s="301"/>
      <c r="L87" s="301"/>
      <c r="M87" s="301"/>
      <c r="N87" s="301"/>
      <c r="O87" s="301"/>
      <c r="P87" s="301"/>
      <c r="Q87" s="301"/>
      <c r="R87" s="301"/>
      <c r="S87" s="301"/>
      <c r="T87" s="301"/>
      <c r="U87" s="301"/>
      <c r="V87" s="301"/>
      <c r="W87" s="301"/>
      <c r="X87" s="304"/>
      <c r="Y87" s="304"/>
    </row>
    <row r="88" spans="1:25" ht="15.75" customHeight="1" x14ac:dyDescent="0.2">
      <c r="A88" s="300"/>
      <c r="B88" s="300"/>
      <c r="C88" s="300"/>
      <c r="D88" s="300"/>
      <c r="E88" s="300"/>
      <c r="F88" s="300"/>
      <c r="G88" s="301"/>
      <c r="H88" s="301"/>
      <c r="I88" s="301"/>
      <c r="J88" s="301"/>
      <c r="K88" s="301"/>
      <c r="L88" s="301"/>
      <c r="M88" s="301"/>
      <c r="N88" s="301"/>
      <c r="O88" s="301"/>
      <c r="P88" s="301"/>
      <c r="Q88" s="301"/>
      <c r="R88" s="301"/>
      <c r="S88" s="301"/>
      <c r="T88" s="301"/>
      <c r="U88" s="301"/>
      <c r="V88" s="301"/>
      <c r="W88" s="301"/>
      <c r="X88" s="304"/>
      <c r="Y88" s="304"/>
    </row>
    <row r="89" spans="1:25" ht="15.75" customHeight="1" x14ac:dyDescent="0.2">
      <c r="A89" s="300"/>
      <c r="B89" s="300"/>
      <c r="C89" s="300"/>
      <c r="D89" s="300"/>
      <c r="E89" s="300"/>
      <c r="F89" s="300"/>
      <c r="G89" s="301"/>
      <c r="H89" s="301"/>
      <c r="I89" s="301"/>
      <c r="J89" s="301"/>
      <c r="K89" s="301"/>
      <c r="L89" s="301"/>
      <c r="M89" s="301"/>
      <c r="N89" s="301"/>
      <c r="O89" s="301"/>
      <c r="P89" s="301"/>
      <c r="Q89" s="301"/>
      <c r="R89" s="301"/>
      <c r="S89" s="301"/>
      <c r="T89" s="301"/>
      <c r="U89" s="301"/>
      <c r="V89" s="301"/>
      <c r="W89" s="301"/>
      <c r="X89" s="304"/>
      <c r="Y89" s="304"/>
    </row>
    <row r="90" spans="1:25" ht="15.75" customHeight="1" x14ac:dyDescent="0.2">
      <c r="A90" s="300"/>
      <c r="B90" s="300"/>
      <c r="C90" s="300"/>
      <c r="D90" s="300"/>
      <c r="E90" s="300"/>
      <c r="F90" s="300"/>
      <c r="G90" s="301"/>
      <c r="H90" s="301"/>
      <c r="I90" s="301"/>
      <c r="J90" s="301"/>
      <c r="K90" s="301"/>
      <c r="L90" s="301"/>
      <c r="M90" s="301"/>
      <c r="N90" s="301"/>
      <c r="O90" s="301"/>
      <c r="P90" s="301"/>
      <c r="Q90" s="301"/>
      <c r="R90" s="301"/>
      <c r="S90" s="301"/>
      <c r="T90" s="301"/>
      <c r="U90" s="301"/>
      <c r="V90" s="301"/>
      <c r="W90" s="301"/>
      <c r="X90" s="304"/>
      <c r="Y90" s="304"/>
    </row>
    <row r="91" spans="1:25" ht="15.75" customHeight="1" x14ac:dyDescent="0.2">
      <c r="A91" s="300"/>
      <c r="B91" s="300"/>
      <c r="C91" s="300"/>
      <c r="D91" s="300"/>
      <c r="E91" s="300"/>
      <c r="F91" s="300"/>
      <c r="G91" s="301"/>
      <c r="H91" s="301"/>
      <c r="I91" s="301"/>
      <c r="J91" s="301"/>
      <c r="K91" s="301"/>
      <c r="L91" s="301"/>
      <c r="M91" s="301"/>
      <c r="N91" s="301"/>
      <c r="O91" s="301"/>
      <c r="P91" s="301"/>
      <c r="Q91" s="301"/>
      <c r="R91" s="301"/>
      <c r="S91" s="301"/>
      <c r="T91" s="301"/>
      <c r="U91" s="301"/>
      <c r="V91" s="301"/>
      <c r="W91" s="301"/>
      <c r="X91" s="304"/>
      <c r="Y91" s="304"/>
    </row>
    <row r="92" spans="1:25" ht="15.75" customHeight="1" x14ac:dyDescent="0.2">
      <c r="A92" s="300"/>
      <c r="B92" s="300"/>
      <c r="C92" s="300"/>
      <c r="D92" s="300"/>
      <c r="E92" s="300"/>
      <c r="F92" s="300"/>
      <c r="G92" s="301"/>
      <c r="H92" s="301"/>
      <c r="I92" s="301"/>
      <c r="J92" s="301"/>
      <c r="K92" s="301"/>
      <c r="L92" s="301"/>
      <c r="M92" s="301"/>
      <c r="N92" s="301"/>
      <c r="O92" s="301"/>
      <c r="P92" s="301"/>
      <c r="Q92" s="301"/>
      <c r="R92" s="301"/>
      <c r="S92" s="301"/>
      <c r="T92" s="301"/>
      <c r="U92" s="301"/>
      <c r="V92" s="301"/>
      <c r="W92" s="301"/>
      <c r="X92" s="304"/>
      <c r="Y92" s="304"/>
    </row>
    <row r="93" spans="1:25" ht="15.75" customHeight="1" x14ac:dyDescent="0.2">
      <c r="A93" s="300"/>
      <c r="B93" s="300"/>
      <c r="C93" s="300"/>
      <c r="D93" s="300"/>
      <c r="E93" s="300"/>
      <c r="F93" s="300"/>
      <c r="G93" s="301"/>
      <c r="H93" s="301"/>
      <c r="I93" s="301"/>
      <c r="J93" s="301"/>
      <c r="K93" s="301"/>
      <c r="L93" s="301"/>
      <c r="M93" s="301"/>
      <c r="N93" s="301"/>
      <c r="O93" s="301"/>
      <c r="P93" s="301"/>
      <c r="Q93" s="301"/>
      <c r="R93" s="301"/>
      <c r="S93" s="301"/>
      <c r="T93" s="301"/>
      <c r="U93" s="301"/>
      <c r="V93" s="301"/>
      <c r="W93" s="301"/>
      <c r="X93" s="304"/>
      <c r="Y93" s="304"/>
    </row>
    <row r="94" spans="1:25" ht="15.75" customHeight="1" x14ac:dyDescent="0.2">
      <c r="A94" s="300"/>
      <c r="B94" s="300"/>
      <c r="C94" s="300"/>
      <c r="D94" s="300"/>
      <c r="E94" s="300"/>
      <c r="F94" s="300"/>
      <c r="G94" s="301"/>
      <c r="H94" s="301"/>
      <c r="I94" s="301"/>
      <c r="J94" s="301"/>
      <c r="K94" s="301"/>
      <c r="L94" s="301"/>
      <c r="M94" s="301"/>
      <c r="N94" s="301"/>
      <c r="O94" s="301"/>
      <c r="P94" s="301"/>
      <c r="Q94" s="301"/>
      <c r="R94" s="301"/>
      <c r="S94" s="301"/>
      <c r="T94" s="301"/>
      <c r="U94" s="301"/>
      <c r="V94" s="301"/>
      <c r="W94" s="301"/>
      <c r="X94" s="304"/>
      <c r="Y94" s="304"/>
    </row>
    <row r="95" spans="1:25" ht="15.75" customHeight="1" x14ac:dyDescent="0.2">
      <c r="A95" s="300"/>
      <c r="B95" s="300"/>
      <c r="C95" s="300"/>
      <c r="D95" s="300"/>
      <c r="E95" s="300"/>
      <c r="F95" s="300"/>
      <c r="G95" s="301"/>
      <c r="H95" s="301"/>
      <c r="I95" s="301"/>
      <c r="J95" s="301"/>
      <c r="K95" s="301"/>
      <c r="L95" s="301"/>
      <c r="M95" s="301"/>
      <c r="N95" s="301"/>
      <c r="O95" s="301"/>
      <c r="P95" s="301"/>
      <c r="Q95" s="301"/>
      <c r="R95" s="301"/>
      <c r="S95" s="301"/>
      <c r="T95" s="301"/>
      <c r="U95" s="301"/>
      <c r="V95" s="301"/>
      <c r="W95" s="301"/>
      <c r="X95" s="304"/>
      <c r="Y95" s="304"/>
    </row>
    <row r="96" spans="1:25" ht="15.75" customHeight="1" x14ac:dyDescent="0.2">
      <c r="A96" s="300"/>
      <c r="B96" s="300"/>
      <c r="C96" s="300"/>
      <c r="D96" s="300"/>
      <c r="E96" s="300"/>
      <c r="F96" s="300"/>
      <c r="G96" s="301"/>
      <c r="H96" s="301"/>
      <c r="I96" s="301"/>
      <c r="J96" s="301"/>
      <c r="K96" s="301"/>
      <c r="L96" s="301"/>
      <c r="M96" s="301"/>
      <c r="N96" s="301"/>
      <c r="O96" s="301"/>
      <c r="P96" s="301"/>
      <c r="Q96" s="301"/>
      <c r="R96" s="301"/>
      <c r="S96" s="301"/>
      <c r="T96" s="301"/>
      <c r="U96" s="301"/>
      <c r="V96" s="301"/>
      <c r="W96" s="301"/>
      <c r="X96" s="304"/>
      <c r="Y96" s="304"/>
    </row>
    <row r="97" spans="1:25" ht="15.75" customHeight="1" x14ac:dyDescent="0.2">
      <c r="A97" s="300"/>
      <c r="B97" s="300"/>
      <c r="C97" s="300"/>
      <c r="D97" s="300"/>
      <c r="E97" s="300"/>
      <c r="F97" s="300"/>
      <c r="G97" s="301"/>
      <c r="H97" s="301"/>
      <c r="I97" s="301"/>
      <c r="J97" s="301"/>
      <c r="K97" s="301"/>
      <c r="L97" s="301"/>
      <c r="M97" s="301"/>
      <c r="N97" s="301"/>
      <c r="O97" s="301"/>
      <c r="P97" s="301"/>
      <c r="Q97" s="301"/>
      <c r="R97" s="301"/>
      <c r="S97" s="301"/>
      <c r="T97" s="301"/>
      <c r="U97" s="301"/>
      <c r="V97" s="301"/>
      <c r="W97" s="301"/>
      <c r="X97" s="304"/>
      <c r="Y97" s="304"/>
    </row>
    <row r="98" spans="1:25" ht="15.75" customHeight="1" x14ac:dyDescent="0.2">
      <c r="A98" s="300"/>
      <c r="B98" s="300"/>
      <c r="C98" s="300"/>
      <c r="D98" s="300"/>
      <c r="E98" s="300"/>
      <c r="F98" s="300"/>
      <c r="G98" s="301"/>
      <c r="H98" s="301"/>
      <c r="I98" s="301"/>
      <c r="J98" s="301"/>
      <c r="K98" s="301"/>
      <c r="L98" s="301"/>
      <c r="M98" s="301"/>
      <c r="N98" s="301"/>
      <c r="O98" s="301"/>
      <c r="P98" s="301"/>
      <c r="Q98" s="301"/>
      <c r="R98" s="301"/>
      <c r="S98" s="301"/>
      <c r="T98" s="301"/>
      <c r="U98" s="301"/>
      <c r="V98" s="301"/>
      <c r="W98" s="301"/>
      <c r="X98" s="304"/>
      <c r="Y98" s="304"/>
    </row>
    <row r="99" spans="1:25" ht="15.75" customHeight="1" x14ac:dyDescent="0.2">
      <c r="A99" s="300"/>
      <c r="B99" s="300"/>
      <c r="C99" s="300"/>
      <c r="D99" s="300"/>
      <c r="E99" s="300"/>
      <c r="F99" s="300"/>
      <c r="G99" s="301"/>
      <c r="H99" s="301"/>
      <c r="I99" s="301"/>
      <c r="J99" s="301"/>
      <c r="K99" s="301"/>
      <c r="L99" s="301"/>
      <c r="M99" s="301"/>
      <c r="N99" s="301"/>
      <c r="O99" s="301"/>
      <c r="P99" s="301"/>
      <c r="Q99" s="301"/>
      <c r="R99" s="301"/>
      <c r="S99" s="301"/>
      <c r="T99" s="301"/>
      <c r="U99" s="301"/>
      <c r="V99" s="301"/>
      <c r="W99" s="301"/>
      <c r="X99" s="304"/>
      <c r="Y99" s="304"/>
    </row>
    <row r="100" spans="1:25" ht="15.75" customHeight="1" x14ac:dyDescent="0.2">
      <c r="A100" s="300"/>
      <c r="B100" s="300"/>
      <c r="C100" s="300"/>
      <c r="D100" s="300"/>
      <c r="E100" s="300"/>
      <c r="F100" s="300"/>
      <c r="G100" s="301"/>
      <c r="H100" s="301"/>
      <c r="I100" s="301"/>
      <c r="J100" s="301"/>
      <c r="K100" s="301"/>
      <c r="L100" s="301"/>
      <c r="M100" s="301"/>
      <c r="N100" s="301"/>
      <c r="O100" s="301"/>
      <c r="P100" s="301"/>
      <c r="Q100" s="301"/>
      <c r="R100" s="301"/>
      <c r="S100" s="301"/>
      <c r="T100" s="301"/>
      <c r="U100" s="301"/>
      <c r="V100" s="301"/>
      <c r="W100" s="301"/>
      <c r="X100" s="304"/>
      <c r="Y100" s="304"/>
    </row>
    <row r="101" spans="1:25" ht="15.75" customHeight="1" x14ac:dyDescent="0.2">
      <c r="A101" s="300"/>
      <c r="B101" s="300"/>
      <c r="C101" s="300"/>
      <c r="D101" s="300"/>
      <c r="E101" s="300"/>
      <c r="F101" s="300"/>
      <c r="G101" s="301"/>
      <c r="H101" s="301"/>
      <c r="I101" s="301"/>
      <c r="J101" s="301"/>
      <c r="K101" s="301"/>
      <c r="L101" s="301"/>
      <c r="M101" s="301"/>
      <c r="N101" s="301"/>
      <c r="O101" s="301"/>
      <c r="P101" s="301"/>
      <c r="Q101" s="301"/>
      <c r="R101" s="301"/>
      <c r="S101" s="301"/>
      <c r="T101" s="301"/>
      <c r="U101" s="301"/>
      <c r="V101" s="301"/>
      <c r="W101" s="301"/>
      <c r="X101" s="304"/>
      <c r="Y101" s="304"/>
    </row>
    <row r="102" spans="1:25" ht="15.75" customHeight="1" x14ac:dyDescent="0.2">
      <c r="A102" s="300"/>
      <c r="B102" s="300"/>
      <c r="C102" s="300"/>
      <c r="D102" s="300"/>
      <c r="E102" s="300"/>
      <c r="F102" s="300"/>
      <c r="G102" s="301"/>
      <c r="H102" s="301"/>
      <c r="I102" s="301"/>
      <c r="J102" s="301"/>
      <c r="K102" s="301"/>
      <c r="L102" s="301"/>
      <c r="M102" s="301"/>
      <c r="N102" s="301"/>
      <c r="O102" s="301"/>
      <c r="P102" s="301"/>
      <c r="Q102" s="301"/>
      <c r="R102" s="301"/>
      <c r="S102" s="301"/>
      <c r="T102" s="301"/>
      <c r="U102" s="301"/>
      <c r="V102" s="301"/>
      <c r="W102" s="301"/>
      <c r="X102" s="304"/>
      <c r="Y102" s="304"/>
    </row>
    <row r="103" spans="1:25" ht="15.75" customHeight="1" x14ac:dyDescent="0.2">
      <c r="A103" s="300"/>
      <c r="B103" s="300"/>
      <c r="C103" s="300"/>
      <c r="D103" s="300"/>
      <c r="E103" s="300"/>
      <c r="F103" s="300"/>
      <c r="G103" s="301"/>
      <c r="H103" s="301"/>
      <c r="I103" s="301"/>
      <c r="J103" s="301"/>
      <c r="K103" s="301"/>
      <c r="L103" s="301"/>
      <c r="M103" s="301"/>
      <c r="N103" s="301"/>
      <c r="O103" s="301"/>
      <c r="P103" s="301"/>
      <c r="Q103" s="301"/>
      <c r="R103" s="301"/>
      <c r="S103" s="301"/>
      <c r="T103" s="301"/>
      <c r="U103" s="301"/>
      <c r="V103" s="301"/>
      <c r="W103" s="301"/>
      <c r="X103" s="304"/>
      <c r="Y103" s="304"/>
    </row>
    <row r="104" spans="1:25" ht="15.75" customHeight="1" x14ac:dyDescent="0.2">
      <c r="A104" s="300"/>
      <c r="B104" s="300"/>
      <c r="C104" s="300"/>
      <c r="D104" s="300"/>
      <c r="E104" s="300"/>
      <c r="F104" s="300"/>
      <c r="G104" s="301"/>
      <c r="H104" s="301"/>
      <c r="I104" s="301"/>
      <c r="J104" s="301"/>
      <c r="K104" s="301"/>
      <c r="L104" s="301"/>
      <c r="M104" s="301"/>
      <c r="N104" s="301"/>
      <c r="O104" s="301"/>
      <c r="P104" s="301"/>
      <c r="Q104" s="301"/>
      <c r="R104" s="301"/>
      <c r="S104" s="301"/>
      <c r="T104" s="301"/>
      <c r="U104" s="301"/>
      <c r="V104" s="301"/>
      <c r="W104" s="301"/>
      <c r="X104" s="304"/>
      <c r="Y104" s="304"/>
    </row>
    <row r="105" spans="1:25" ht="15.75" customHeight="1" x14ac:dyDescent="0.2">
      <c r="A105" s="300"/>
      <c r="B105" s="300"/>
      <c r="C105" s="300"/>
      <c r="D105" s="300"/>
      <c r="E105" s="300"/>
      <c r="F105" s="300"/>
      <c r="G105" s="301"/>
      <c r="H105" s="301"/>
      <c r="I105" s="301"/>
      <c r="J105" s="301"/>
      <c r="K105" s="301"/>
      <c r="L105" s="301"/>
      <c r="M105" s="301"/>
      <c r="N105" s="301"/>
      <c r="O105" s="301"/>
      <c r="P105" s="301"/>
      <c r="Q105" s="301"/>
      <c r="R105" s="301"/>
      <c r="S105" s="301"/>
      <c r="T105" s="301"/>
      <c r="U105" s="301"/>
      <c r="V105" s="301"/>
      <c r="W105" s="301"/>
      <c r="X105" s="304"/>
      <c r="Y105" s="304"/>
    </row>
    <row r="106" spans="1:25" ht="15.75" customHeight="1" x14ac:dyDescent="0.2">
      <c r="A106" s="300"/>
      <c r="B106" s="300"/>
      <c r="C106" s="300"/>
      <c r="D106" s="300"/>
      <c r="E106" s="300"/>
      <c r="F106" s="300"/>
      <c r="G106" s="301"/>
      <c r="H106" s="301"/>
      <c r="I106" s="301"/>
      <c r="J106" s="301"/>
      <c r="K106" s="301"/>
      <c r="L106" s="301"/>
      <c r="M106" s="301"/>
      <c r="N106" s="301"/>
      <c r="O106" s="301"/>
      <c r="P106" s="301"/>
      <c r="Q106" s="301"/>
      <c r="R106" s="301"/>
      <c r="S106" s="301"/>
      <c r="T106" s="301"/>
      <c r="U106" s="301"/>
      <c r="V106" s="301"/>
      <c r="W106" s="301"/>
      <c r="X106" s="304"/>
      <c r="Y106" s="304"/>
    </row>
    <row r="107" spans="1:25" ht="15.75" customHeight="1" x14ac:dyDescent="0.2">
      <c r="A107" s="300"/>
      <c r="B107" s="300"/>
      <c r="C107" s="300"/>
      <c r="D107" s="300"/>
      <c r="E107" s="300"/>
      <c r="F107" s="300"/>
      <c r="G107" s="301"/>
      <c r="H107" s="301"/>
      <c r="I107" s="301"/>
      <c r="J107" s="301"/>
      <c r="K107" s="301"/>
      <c r="L107" s="301"/>
      <c r="M107" s="301"/>
      <c r="N107" s="301"/>
      <c r="O107" s="301"/>
      <c r="P107" s="301"/>
      <c r="Q107" s="301"/>
      <c r="R107" s="301"/>
      <c r="S107" s="301"/>
      <c r="T107" s="301"/>
      <c r="U107" s="301"/>
      <c r="V107" s="301"/>
      <c r="W107" s="301"/>
      <c r="X107" s="304"/>
      <c r="Y107" s="304"/>
    </row>
    <row r="108" spans="1:25" ht="15.75" customHeight="1" x14ac:dyDescent="0.2">
      <c r="A108" s="300"/>
      <c r="B108" s="300"/>
      <c r="C108" s="300"/>
      <c r="D108" s="300"/>
      <c r="E108" s="300"/>
      <c r="F108" s="300"/>
      <c r="G108" s="301"/>
      <c r="H108" s="301"/>
      <c r="I108" s="301"/>
      <c r="J108" s="301"/>
      <c r="K108" s="301"/>
      <c r="L108" s="301"/>
      <c r="M108" s="301"/>
      <c r="N108" s="301"/>
      <c r="O108" s="301"/>
      <c r="P108" s="301"/>
      <c r="Q108" s="301"/>
      <c r="R108" s="301"/>
      <c r="S108" s="301"/>
      <c r="T108" s="301"/>
      <c r="U108" s="301"/>
      <c r="V108" s="301"/>
      <c r="W108" s="301"/>
      <c r="X108" s="304"/>
      <c r="Y108" s="304"/>
    </row>
    <row r="109" spans="1:25" ht="15.75" customHeight="1" x14ac:dyDescent="0.2">
      <c r="A109" s="300"/>
      <c r="B109" s="300"/>
      <c r="C109" s="300"/>
      <c r="D109" s="300"/>
      <c r="E109" s="300"/>
      <c r="F109" s="300"/>
      <c r="G109" s="301"/>
      <c r="H109" s="301"/>
      <c r="I109" s="301"/>
      <c r="J109" s="301"/>
      <c r="K109" s="301"/>
      <c r="L109" s="301"/>
      <c r="M109" s="301"/>
      <c r="N109" s="301"/>
      <c r="O109" s="301"/>
      <c r="P109" s="301"/>
      <c r="Q109" s="301"/>
      <c r="R109" s="301"/>
      <c r="S109" s="301"/>
      <c r="T109" s="301"/>
      <c r="U109" s="301"/>
      <c r="V109" s="301"/>
      <c r="W109" s="301"/>
      <c r="X109" s="304"/>
      <c r="Y109" s="304"/>
    </row>
    <row r="110" spans="1:25" ht="15.75" customHeight="1" x14ac:dyDescent="0.2">
      <c r="A110" s="300"/>
      <c r="B110" s="300"/>
      <c r="C110" s="300"/>
      <c r="D110" s="300"/>
      <c r="E110" s="300"/>
      <c r="F110" s="300"/>
      <c r="G110" s="301"/>
      <c r="H110" s="301"/>
      <c r="I110" s="301"/>
      <c r="J110" s="301"/>
      <c r="K110" s="301"/>
      <c r="L110" s="301"/>
      <c r="M110" s="301"/>
      <c r="N110" s="301"/>
      <c r="O110" s="301"/>
      <c r="P110" s="301"/>
      <c r="Q110" s="301"/>
      <c r="R110" s="301"/>
      <c r="S110" s="301"/>
      <c r="T110" s="301"/>
      <c r="U110" s="301"/>
      <c r="V110" s="301"/>
      <c r="W110" s="301"/>
      <c r="X110" s="304"/>
      <c r="Y110" s="304"/>
    </row>
    <row r="111" spans="1:25" ht="15.75" customHeight="1" x14ac:dyDescent="0.2">
      <c r="A111" s="300"/>
      <c r="B111" s="300"/>
      <c r="C111" s="300"/>
      <c r="D111" s="300"/>
      <c r="E111" s="300"/>
      <c r="F111" s="300"/>
      <c r="G111" s="301"/>
      <c r="H111" s="301"/>
      <c r="I111" s="301"/>
      <c r="J111" s="301"/>
      <c r="K111" s="301"/>
      <c r="L111" s="301"/>
      <c r="M111" s="301"/>
      <c r="N111" s="301"/>
      <c r="O111" s="301"/>
      <c r="P111" s="301"/>
      <c r="Q111" s="301"/>
      <c r="R111" s="301"/>
      <c r="S111" s="301"/>
      <c r="T111" s="301"/>
      <c r="U111" s="301"/>
      <c r="V111" s="301"/>
      <c r="W111" s="301"/>
      <c r="X111" s="304"/>
      <c r="Y111" s="304"/>
    </row>
    <row r="112" spans="1:25" ht="15.75" customHeight="1" x14ac:dyDescent="0.2">
      <c r="A112" s="300"/>
      <c r="B112" s="300"/>
      <c r="C112" s="300"/>
      <c r="D112" s="300"/>
      <c r="E112" s="300"/>
      <c r="F112" s="300"/>
      <c r="G112" s="301"/>
      <c r="H112" s="301"/>
      <c r="I112" s="301"/>
      <c r="J112" s="301"/>
      <c r="K112" s="301"/>
      <c r="L112" s="301"/>
      <c r="M112" s="301"/>
      <c r="N112" s="301"/>
      <c r="O112" s="301"/>
      <c r="P112" s="301"/>
      <c r="Q112" s="301"/>
      <c r="R112" s="301"/>
      <c r="S112" s="301"/>
      <c r="T112" s="301"/>
      <c r="U112" s="301"/>
      <c r="V112" s="301"/>
      <c r="W112" s="301"/>
      <c r="X112" s="304"/>
      <c r="Y112" s="304"/>
    </row>
    <row r="113" spans="1:25" ht="15.75" customHeight="1" x14ac:dyDescent="0.2">
      <c r="A113" s="300"/>
      <c r="B113" s="300"/>
      <c r="C113" s="300"/>
      <c r="D113" s="300"/>
      <c r="E113" s="300"/>
      <c r="F113" s="300"/>
      <c r="G113" s="301"/>
      <c r="H113" s="301"/>
      <c r="I113" s="301"/>
      <c r="J113" s="301"/>
      <c r="K113" s="301"/>
      <c r="L113" s="301"/>
      <c r="M113" s="301"/>
      <c r="N113" s="301"/>
      <c r="O113" s="301"/>
      <c r="P113" s="301"/>
      <c r="Q113" s="301"/>
      <c r="R113" s="301"/>
      <c r="S113" s="301"/>
      <c r="T113" s="301"/>
      <c r="U113" s="301"/>
      <c r="V113" s="301"/>
      <c r="W113" s="301"/>
      <c r="X113" s="304"/>
      <c r="Y113" s="304"/>
    </row>
    <row r="114" spans="1:25" ht="15.75" customHeight="1" x14ac:dyDescent="0.2">
      <c r="A114" s="300"/>
      <c r="B114" s="300"/>
      <c r="C114" s="300"/>
      <c r="D114" s="300"/>
      <c r="E114" s="300"/>
      <c r="F114" s="300"/>
      <c r="G114" s="301"/>
      <c r="H114" s="301"/>
      <c r="I114" s="301"/>
      <c r="J114" s="301"/>
      <c r="K114" s="301"/>
      <c r="L114" s="301"/>
      <c r="M114" s="301"/>
      <c r="N114" s="301"/>
      <c r="O114" s="301"/>
      <c r="P114" s="301"/>
      <c r="Q114" s="301"/>
      <c r="R114" s="301"/>
      <c r="S114" s="301"/>
      <c r="T114" s="301"/>
      <c r="U114" s="301"/>
      <c r="V114" s="301"/>
      <c r="W114" s="301"/>
      <c r="X114" s="304"/>
      <c r="Y114" s="304"/>
    </row>
    <row r="115" spans="1:25" ht="15.75" customHeight="1" x14ac:dyDescent="0.2">
      <c r="A115" s="300"/>
      <c r="B115" s="300"/>
      <c r="C115" s="300"/>
      <c r="D115" s="300"/>
      <c r="E115" s="300"/>
      <c r="F115" s="300"/>
      <c r="G115" s="301"/>
      <c r="H115" s="301"/>
      <c r="I115" s="301"/>
      <c r="J115" s="301"/>
      <c r="K115" s="301"/>
      <c r="L115" s="301"/>
      <c r="M115" s="301"/>
      <c r="N115" s="301"/>
      <c r="O115" s="301"/>
      <c r="P115" s="301"/>
      <c r="Q115" s="301"/>
      <c r="R115" s="301"/>
      <c r="S115" s="301"/>
      <c r="T115" s="301"/>
      <c r="U115" s="301"/>
      <c r="V115" s="301"/>
      <c r="W115" s="301"/>
      <c r="X115" s="304"/>
      <c r="Y115" s="304"/>
    </row>
    <row r="116" spans="1:25" ht="15.75" customHeight="1" x14ac:dyDescent="0.2">
      <c r="A116" s="300"/>
      <c r="B116" s="300"/>
      <c r="C116" s="300"/>
      <c r="D116" s="300"/>
      <c r="E116" s="300"/>
      <c r="F116" s="300"/>
      <c r="G116" s="301"/>
      <c r="H116" s="301"/>
      <c r="I116" s="301"/>
      <c r="J116" s="301"/>
      <c r="K116" s="301"/>
      <c r="L116" s="301"/>
      <c r="M116" s="301"/>
      <c r="N116" s="301"/>
      <c r="O116" s="301"/>
      <c r="P116" s="301"/>
      <c r="Q116" s="301"/>
      <c r="R116" s="301"/>
      <c r="S116" s="301"/>
      <c r="T116" s="301"/>
      <c r="U116" s="301"/>
      <c r="V116" s="301"/>
      <c r="W116" s="301"/>
      <c r="X116" s="304"/>
      <c r="Y116" s="304"/>
    </row>
    <row r="117" spans="1:25" ht="15.75" customHeight="1" x14ac:dyDescent="0.2">
      <c r="A117" s="300"/>
      <c r="B117" s="300"/>
      <c r="C117" s="300"/>
      <c r="D117" s="300"/>
      <c r="E117" s="300"/>
      <c r="F117" s="300"/>
      <c r="G117" s="301"/>
      <c r="H117" s="301"/>
      <c r="I117" s="301"/>
      <c r="J117" s="301"/>
      <c r="K117" s="301"/>
      <c r="L117" s="301"/>
      <c r="M117" s="301"/>
      <c r="N117" s="301"/>
      <c r="O117" s="301"/>
      <c r="P117" s="301"/>
      <c r="Q117" s="301"/>
      <c r="R117" s="301"/>
      <c r="S117" s="301"/>
      <c r="T117" s="301"/>
      <c r="U117" s="301"/>
      <c r="V117" s="301"/>
      <c r="W117" s="301"/>
      <c r="X117" s="304"/>
      <c r="Y117" s="304"/>
    </row>
    <row r="118" spans="1:25" ht="15.75" customHeight="1" x14ac:dyDescent="0.2">
      <c r="A118" s="300"/>
      <c r="B118" s="300"/>
      <c r="C118" s="300"/>
      <c r="D118" s="300"/>
      <c r="E118" s="300"/>
      <c r="F118" s="300"/>
      <c r="G118" s="301"/>
      <c r="H118" s="301"/>
      <c r="I118" s="301"/>
      <c r="J118" s="301"/>
      <c r="K118" s="301"/>
      <c r="L118" s="301"/>
      <c r="M118" s="301"/>
      <c r="N118" s="301"/>
      <c r="O118" s="301"/>
      <c r="P118" s="301"/>
      <c r="Q118" s="301"/>
      <c r="R118" s="301"/>
      <c r="S118" s="301"/>
      <c r="T118" s="301"/>
      <c r="U118" s="301"/>
      <c r="V118" s="301"/>
      <c r="W118" s="301"/>
      <c r="X118" s="304"/>
      <c r="Y118" s="304"/>
    </row>
    <row r="119" spans="1:25" ht="15.75" customHeight="1" x14ac:dyDescent="0.2">
      <c r="A119" s="300"/>
      <c r="B119" s="300"/>
      <c r="C119" s="300"/>
      <c r="D119" s="300"/>
      <c r="E119" s="300"/>
      <c r="F119" s="300"/>
      <c r="G119" s="301"/>
      <c r="H119" s="301"/>
      <c r="I119" s="301"/>
      <c r="J119" s="301"/>
      <c r="K119" s="301"/>
      <c r="L119" s="301"/>
      <c r="M119" s="301"/>
      <c r="N119" s="301"/>
      <c r="O119" s="301"/>
      <c r="P119" s="301"/>
      <c r="Q119" s="301"/>
      <c r="R119" s="301"/>
      <c r="S119" s="301"/>
      <c r="T119" s="301"/>
      <c r="U119" s="301"/>
      <c r="V119" s="301"/>
      <c r="W119" s="301"/>
      <c r="X119" s="304"/>
      <c r="Y119" s="304"/>
    </row>
    <row r="120" spans="1:25" ht="15.75" customHeight="1" x14ac:dyDescent="0.2">
      <c r="A120" s="300"/>
      <c r="B120" s="300"/>
      <c r="C120" s="300"/>
      <c r="D120" s="300"/>
      <c r="E120" s="300"/>
      <c r="F120" s="300"/>
      <c r="G120" s="301"/>
      <c r="H120" s="301"/>
      <c r="I120" s="301"/>
      <c r="J120" s="301"/>
      <c r="K120" s="301"/>
      <c r="L120" s="301"/>
      <c r="M120" s="301"/>
      <c r="N120" s="301"/>
      <c r="O120" s="301"/>
      <c r="P120" s="301"/>
      <c r="Q120" s="301"/>
      <c r="R120" s="301"/>
      <c r="S120" s="301"/>
      <c r="T120" s="301"/>
      <c r="U120" s="301"/>
      <c r="V120" s="301"/>
      <c r="W120" s="301"/>
      <c r="X120" s="304"/>
      <c r="Y120" s="304"/>
    </row>
    <row r="121" spans="1:25" ht="15.75" customHeight="1" x14ac:dyDescent="0.2">
      <c r="A121" s="300"/>
      <c r="B121" s="300"/>
      <c r="C121" s="300"/>
      <c r="D121" s="300"/>
      <c r="E121" s="300"/>
      <c r="F121" s="300"/>
      <c r="G121" s="301"/>
      <c r="H121" s="301"/>
      <c r="I121" s="301"/>
      <c r="J121" s="301"/>
      <c r="K121" s="301"/>
      <c r="L121" s="301"/>
      <c r="M121" s="301"/>
      <c r="N121" s="301"/>
      <c r="O121" s="301"/>
      <c r="P121" s="301"/>
      <c r="Q121" s="301"/>
      <c r="R121" s="301"/>
      <c r="S121" s="301"/>
      <c r="T121" s="301"/>
      <c r="U121" s="301"/>
      <c r="V121" s="301"/>
      <c r="W121" s="301"/>
      <c r="X121" s="304"/>
      <c r="Y121" s="304"/>
    </row>
    <row r="122" spans="1:25" ht="15.75" customHeight="1" x14ac:dyDescent="0.2">
      <c r="A122" s="300"/>
      <c r="B122" s="300"/>
      <c r="C122" s="300"/>
      <c r="D122" s="300"/>
      <c r="E122" s="300"/>
      <c r="F122" s="300"/>
      <c r="G122" s="301"/>
      <c r="H122" s="301"/>
      <c r="I122" s="301"/>
      <c r="J122" s="301"/>
      <c r="K122" s="301"/>
      <c r="L122" s="301"/>
      <c r="M122" s="301"/>
      <c r="N122" s="301"/>
      <c r="O122" s="301"/>
      <c r="P122" s="301"/>
      <c r="Q122" s="301"/>
      <c r="R122" s="301"/>
      <c r="S122" s="301"/>
      <c r="T122" s="301"/>
      <c r="U122" s="301"/>
      <c r="V122" s="301"/>
      <c r="W122" s="301"/>
      <c r="X122" s="304"/>
      <c r="Y122" s="304"/>
    </row>
    <row r="123" spans="1:25" ht="15.75" customHeight="1" x14ac:dyDescent="0.2">
      <c r="A123" s="300"/>
      <c r="B123" s="300"/>
      <c r="C123" s="300"/>
      <c r="D123" s="300"/>
      <c r="E123" s="300"/>
      <c r="F123" s="300"/>
      <c r="G123" s="301"/>
      <c r="H123" s="301"/>
      <c r="I123" s="301"/>
      <c r="J123" s="301"/>
      <c r="K123" s="301"/>
      <c r="L123" s="301"/>
      <c r="M123" s="301"/>
      <c r="N123" s="301"/>
      <c r="O123" s="301"/>
      <c r="P123" s="301"/>
      <c r="Q123" s="301"/>
      <c r="R123" s="301"/>
      <c r="S123" s="301"/>
      <c r="T123" s="301"/>
      <c r="U123" s="301"/>
      <c r="V123" s="301"/>
      <c r="W123" s="301"/>
      <c r="X123" s="304"/>
      <c r="Y123" s="304"/>
    </row>
    <row r="124" spans="1:25" ht="15.75" customHeight="1" x14ac:dyDescent="0.2">
      <c r="A124" s="300"/>
      <c r="B124" s="300"/>
      <c r="C124" s="300"/>
      <c r="D124" s="300"/>
      <c r="E124" s="300"/>
      <c r="F124" s="300"/>
      <c r="G124" s="301"/>
      <c r="H124" s="301"/>
      <c r="I124" s="301"/>
      <c r="J124" s="301"/>
      <c r="K124" s="301"/>
      <c r="L124" s="301"/>
      <c r="M124" s="301"/>
      <c r="N124" s="301"/>
      <c r="O124" s="301"/>
      <c r="P124" s="301"/>
      <c r="Q124" s="301"/>
      <c r="R124" s="301"/>
      <c r="S124" s="301"/>
      <c r="T124" s="301"/>
      <c r="U124" s="301"/>
      <c r="V124" s="301"/>
      <c r="W124" s="301"/>
      <c r="X124" s="304"/>
      <c r="Y124" s="304"/>
    </row>
    <row r="125" spans="1:25" ht="15.75" customHeight="1" x14ac:dyDescent="0.2">
      <c r="A125" s="300"/>
      <c r="B125" s="300"/>
      <c r="C125" s="300"/>
      <c r="D125" s="300"/>
      <c r="E125" s="300"/>
      <c r="F125" s="300"/>
      <c r="G125" s="301"/>
      <c r="H125" s="301"/>
      <c r="I125" s="301"/>
      <c r="J125" s="301"/>
      <c r="K125" s="301"/>
      <c r="L125" s="301"/>
      <c r="M125" s="301"/>
      <c r="N125" s="301"/>
      <c r="O125" s="301"/>
      <c r="P125" s="301"/>
      <c r="Q125" s="301"/>
      <c r="R125" s="301"/>
      <c r="S125" s="301"/>
      <c r="T125" s="301"/>
      <c r="U125" s="301"/>
      <c r="V125" s="301"/>
      <c r="W125" s="301"/>
      <c r="X125" s="304"/>
      <c r="Y125" s="304"/>
    </row>
    <row r="126" spans="1:25" ht="15.75" customHeight="1" x14ac:dyDescent="0.2">
      <c r="A126" s="300"/>
      <c r="B126" s="300"/>
      <c r="C126" s="300"/>
      <c r="D126" s="300"/>
      <c r="E126" s="300"/>
      <c r="F126" s="300"/>
      <c r="G126" s="301"/>
      <c r="H126" s="301"/>
      <c r="I126" s="301"/>
      <c r="J126" s="301"/>
      <c r="K126" s="301"/>
      <c r="L126" s="301"/>
      <c r="M126" s="301"/>
      <c r="N126" s="301"/>
      <c r="O126" s="301"/>
      <c r="P126" s="301"/>
      <c r="Q126" s="301"/>
      <c r="R126" s="301"/>
      <c r="S126" s="301"/>
      <c r="T126" s="301"/>
      <c r="U126" s="301"/>
      <c r="V126" s="301"/>
      <c r="W126" s="301"/>
      <c r="X126" s="304"/>
      <c r="Y126" s="304"/>
    </row>
    <row r="127" spans="1:25" ht="15.75" customHeight="1" x14ac:dyDescent="0.2">
      <c r="A127" s="300"/>
      <c r="B127" s="300"/>
      <c r="C127" s="300"/>
      <c r="D127" s="300"/>
      <c r="E127" s="300"/>
      <c r="F127" s="300"/>
      <c r="G127" s="301"/>
      <c r="H127" s="301"/>
      <c r="I127" s="301"/>
      <c r="J127" s="301"/>
      <c r="K127" s="301"/>
      <c r="L127" s="301"/>
      <c r="M127" s="301"/>
      <c r="N127" s="301"/>
      <c r="O127" s="301"/>
      <c r="P127" s="301"/>
      <c r="Q127" s="301"/>
      <c r="R127" s="301"/>
      <c r="S127" s="301"/>
      <c r="T127" s="301"/>
      <c r="U127" s="301"/>
      <c r="V127" s="301"/>
      <c r="W127" s="301"/>
      <c r="X127" s="304"/>
      <c r="Y127" s="304"/>
    </row>
    <row r="128" spans="1:25" ht="15.75" customHeight="1" x14ac:dyDescent="0.2">
      <c r="A128" s="300"/>
      <c r="B128" s="300"/>
      <c r="C128" s="300"/>
      <c r="D128" s="300"/>
      <c r="E128" s="300"/>
      <c r="F128" s="300"/>
      <c r="G128" s="301"/>
      <c r="H128" s="301"/>
      <c r="I128" s="301"/>
      <c r="J128" s="301"/>
      <c r="K128" s="301"/>
      <c r="L128" s="301"/>
      <c r="M128" s="301"/>
      <c r="N128" s="301"/>
      <c r="O128" s="301"/>
      <c r="P128" s="301"/>
      <c r="Q128" s="301"/>
      <c r="R128" s="301"/>
      <c r="S128" s="301"/>
      <c r="T128" s="301"/>
      <c r="U128" s="301"/>
      <c r="V128" s="301"/>
      <c r="W128" s="301"/>
      <c r="X128" s="304"/>
      <c r="Y128" s="304"/>
    </row>
    <row r="129" spans="1:25" ht="15.75" customHeight="1" x14ac:dyDescent="0.2">
      <c r="A129" s="300"/>
      <c r="B129" s="300"/>
      <c r="C129" s="300"/>
      <c r="D129" s="300"/>
      <c r="E129" s="300"/>
      <c r="F129" s="300"/>
      <c r="G129" s="301"/>
      <c r="H129" s="301"/>
      <c r="I129" s="301"/>
      <c r="J129" s="301"/>
      <c r="K129" s="301"/>
      <c r="L129" s="301"/>
      <c r="M129" s="301"/>
      <c r="N129" s="301"/>
      <c r="O129" s="301"/>
      <c r="P129" s="301"/>
      <c r="Q129" s="301"/>
      <c r="R129" s="301"/>
      <c r="S129" s="301"/>
      <c r="T129" s="301"/>
      <c r="U129" s="301"/>
      <c r="V129" s="301"/>
      <c r="W129" s="301"/>
      <c r="X129" s="304"/>
      <c r="Y129" s="304"/>
    </row>
    <row r="130" spans="1:25" ht="15.75" customHeight="1" x14ac:dyDescent="0.2">
      <c r="A130" s="300"/>
      <c r="B130" s="300"/>
      <c r="C130" s="300"/>
      <c r="D130" s="300"/>
      <c r="E130" s="300"/>
      <c r="F130" s="300"/>
      <c r="G130" s="301"/>
      <c r="H130" s="301"/>
      <c r="I130" s="301"/>
      <c r="J130" s="301"/>
      <c r="K130" s="301"/>
      <c r="L130" s="301"/>
      <c r="M130" s="301"/>
      <c r="N130" s="301"/>
      <c r="O130" s="301"/>
      <c r="P130" s="301"/>
      <c r="Q130" s="301"/>
      <c r="R130" s="301"/>
      <c r="S130" s="301"/>
      <c r="T130" s="301"/>
      <c r="U130" s="301"/>
      <c r="V130" s="301"/>
      <c r="W130" s="301"/>
      <c r="X130" s="304"/>
      <c r="Y130" s="304"/>
    </row>
    <row r="131" spans="1:25" ht="15.75" customHeight="1" x14ac:dyDescent="0.2">
      <c r="A131" s="300"/>
      <c r="B131" s="300"/>
      <c r="C131" s="300"/>
      <c r="D131" s="300"/>
      <c r="E131" s="300"/>
      <c r="F131" s="300"/>
      <c r="G131" s="301"/>
      <c r="H131" s="301"/>
      <c r="I131" s="301"/>
      <c r="J131" s="301"/>
      <c r="K131" s="301"/>
      <c r="L131" s="301"/>
      <c r="M131" s="301"/>
      <c r="N131" s="301"/>
      <c r="O131" s="301"/>
      <c r="P131" s="301"/>
      <c r="Q131" s="301"/>
      <c r="R131" s="301"/>
      <c r="S131" s="301"/>
      <c r="T131" s="301"/>
      <c r="U131" s="301"/>
      <c r="V131" s="301"/>
      <c r="W131" s="301"/>
      <c r="X131" s="304"/>
      <c r="Y131" s="304"/>
    </row>
    <row r="132" spans="1:25" ht="15.75" customHeight="1" x14ac:dyDescent="0.2">
      <c r="A132" s="300"/>
      <c r="B132" s="300"/>
      <c r="C132" s="300"/>
      <c r="D132" s="300"/>
      <c r="E132" s="300"/>
      <c r="F132" s="300"/>
      <c r="G132" s="301"/>
      <c r="H132" s="301"/>
      <c r="I132" s="301"/>
      <c r="J132" s="301"/>
      <c r="K132" s="301"/>
      <c r="L132" s="301"/>
      <c r="M132" s="301"/>
      <c r="N132" s="301"/>
      <c r="O132" s="301"/>
      <c r="P132" s="301"/>
      <c r="Q132" s="301"/>
      <c r="R132" s="301"/>
      <c r="S132" s="301"/>
      <c r="T132" s="301"/>
      <c r="U132" s="301"/>
      <c r="V132" s="301"/>
      <c r="W132" s="301"/>
      <c r="X132" s="304"/>
      <c r="Y132" s="304"/>
    </row>
    <row r="133" spans="1:25" ht="15.75" customHeight="1" x14ac:dyDescent="0.2">
      <c r="A133" s="300"/>
      <c r="B133" s="300"/>
      <c r="C133" s="300"/>
      <c r="D133" s="300"/>
      <c r="E133" s="300"/>
      <c r="F133" s="300"/>
      <c r="G133" s="301"/>
      <c r="H133" s="301"/>
      <c r="I133" s="301"/>
      <c r="J133" s="301"/>
      <c r="K133" s="301"/>
      <c r="L133" s="301"/>
      <c r="M133" s="301"/>
      <c r="N133" s="301"/>
      <c r="O133" s="301"/>
      <c r="P133" s="301"/>
      <c r="Q133" s="301"/>
      <c r="R133" s="301"/>
      <c r="S133" s="301"/>
      <c r="T133" s="301"/>
      <c r="U133" s="301"/>
      <c r="V133" s="301"/>
      <c r="W133" s="301"/>
      <c r="X133" s="304"/>
      <c r="Y133" s="304"/>
    </row>
    <row r="134" spans="1:25" ht="15.75" customHeight="1" x14ac:dyDescent="0.2">
      <c r="A134" s="300"/>
      <c r="B134" s="300"/>
      <c r="C134" s="300"/>
      <c r="D134" s="300"/>
      <c r="E134" s="300"/>
      <c r="F134" s="300"/>
      <c r="G134" s="301"/>
      <c r="H134" s="301"/>
      <c r="I134" s="301"/>
      <c r="J134" s="301"/>
      <c r="K134" s="301"/>
      <c r="L134" s="301"/>
      <c r="M134" s="301"/>
      <c r="N134" s="301"/>
      <c r="O134" s="301"/>
      <c r="P134" s="301"/>
      <c r="Q134" s="301"/>
      <c r="R134" s="301"/>
      <c r="S134" s="301"/>
      <c r="T134" s="301"/>
      <c r="U134" s="301"/>
      <c r="V134" s="301"/>
      <c r="W134" s="301"/>
      <c r="X134" s="304"/>
      <c r="Y134" s="304"/>
    </row>
    <row r="135" spans="1:25" ht="15.75" customHeight="1" x14ac:dyDescent="0.2">
      <c r="A135" s="300"/>
      <c r="B135" s="300"/>
      <c r="C135" s="300"/>
      <c r="D135" s="300"/>
      <c r="E135" s="300"/>
      <c r="F135" s="300"/>
      <c r="G135" s="301"/>
      <c r="H135" s="301"/>
      <c r="I135" s="301"/>
      <c r="J135" s="301"/>
      <c r="K135" s="301"/>
      <c r="L135" s="301"/>
      <c r="M135" s="301"/>
      <c r="N135" s="301"/>
      <c r="O135" s="301"/>
      <c r="P135" s="301"/>
      <c r="Q135" s="301"/>
      <c r="R135" s="301"/>
      <c r="S135" s="301"/>
      <c r="T135" s="301"/>
      <c r="U135" s="301"/>
      <c r="V135" s="301"/>
      <c r="W135" s="301"/>
      <c r="X135" s="304"/>
      <c r="Y135" s="304"/>
    </row>
    <row r="136" spans="1:25" ht="15.75" customHeight="1" x14ac:dyDescent="0.2">
      <c r="A136" s="300"/>
      <c r="B136" s="300"/>
      <c r="C136" s="300"/>
      <c r="D136" s="300"/>
      <c r="E136" s="300"/>
      <c r="F136" s="300"/>
      <c r="G136" s="301"/>
      <c r="H136" s="301"/>
      <c r="I136" s="301"/>
      <c r="J136" s="301"/>
      <c r="K136" s="301"/>
      <c r="L136" s="301"/>
      <c r="M136" s="301"/>
      <c r="N136" s="301"/>
      <c r="O136" s="301"/>
      <c r="P136" s="301"/>
      <c r="Q136" s="301"/>
      <c r="R136" s="301"/>
      <c r="S136" s="301"/>
      <c r="T136" s="301"/>
      <c r="U136" s="301"/>
      <c r="V136" s="301"/>
      <c r="W136" s="301"/>
      <c r="X136" s="304"/>
      <c r="Y136" s="304"/>
    </row>
    <row r="137" spans="1:25" ht="15.75" customHeight="1" x14ac:dyDescent="0.2">
      <c r="A137" s="300"/>
      <c r="B137" s="300"/>
      <c r="C137" s="300"/>
      <c r="D137" s="300"/>
      <c r="E137" s="300"/>
      <c r="F137" s="300"/>
      <c r="G137" s="301"/>
      <c r="H137" s="301"/>
      <c r="I137" s="301"/>
      <c r="J137" s="301"/>
      <c r="K137" s="301"/>
      <c r="L137" s="301"/>
      <c r="M137" s="301"/>
      <c r="N137" s="301"/>
      <c r="O137" s="301"/>
      <c r="P137" s="301"/>
      <c r="Q137" s="301"/>
      <c r="R137" s="301"/>
      <c r="S137" s="301"/>
      <c r="T137" s="301"/>
      <c r="U137" s="301"/>
      <c r="V137" s="301"/>
      <c r="W137" s="301"/>
      <c r="X137" s="304"/>
      <c r="Y137" s="304"/>
    </row>
    <row r="138" spans="1:25" ht="15.75" customHeight="1" x14ac:dyDescent="0.2">
      <c r="A138" s="300"/>
      <c r="B138" s="300"/>
      <c r="C138" s="300"/>
      <c r="D138" s="300"/>
      <c r="E138" s="300"/>
      <c r="F138" s="300"/>
      <c r="G138" s="301"/>
      <c r="H138" s="301"/>
      <c r="I138" s="301"/>
      <c r="J138" s="301"/>
      <c r="K138" s="301"/>
      <c r="L138" s="301"/>
      <c r="M138" s="301"/>
      <c r="N138" s="301"/>
      <c r="O138" s="301"/>
      <c r="P138" s="301"/>
      <c r="Q138" s="301"/>
      <c r="R138" s="301"/>
      <c r="S138" s="301"/>
      <c r="T138" s="301"/>
      <c r="U138" s="301"/>
      <c r="V138" s="301"/>
      <c r="W138" s="301"/>
      <c r="X138" s="304"/>
      <c r="Y138" s="304"/>
    </row>
    <row r="139" spans="1:25" ht="15.75" customHeight="1" x14ac:dyDescent="0.2">
      <c r="A139" s="300"/>
      <c r="B139" s="300"/>
      <c r="C139" s="300"/>
      <c r="D139" s="300"/>
      <c r="E139" s="300"/>
      <c r="F139" s="300"/>
      <c r="G139" s="301"/>
      <c r="H139" s="301"/>
      <c r="I139" s="301"/>
      <c r="J139" s="301"/>
      <c r="K139" s="301"/>
      <c r="L139" s="301"/>
      <c r="M139" s="301"/>
      <c r="N139" s="301"/>
      <c r="O139" s="301"/>
      <c r="P139" s="301"/>
      <c r="Q139" s="301"/>
      <c r="R139" s="301"/>
      <c r="S139" s="301"/>
      <c r="T139" s="301"/>
      <c r="U139" s="301"/>
      <c r="V139" s="301"/>
      <c r="W139" s="301"/>
      <c r="X139" s="304"/>
      <c r="Y139" s="304"/>
    </row>
    <row r="140" spans="1:25" ht="15.75" customHeight="1" x14ac:dyDescent="0.2">
      <c r="A140" s="300"/>
      <c r="B140" s="300"/>
      <c r="C140" s="300"/>
      <c r="D140" s="300"/>
      <c r="E140" s="300"/>
      <c r="F140" s="300"/>
      <c r="G140" s="301"/>
      <c r="H140" s="301"/>
      <c r="I140" s="301"/>
      <c r="J140" s="301"/>
      <c r="K140" s="301"/>
      <c r="L140" s="301"/>
      <c r="M140" s="301"/>
      <c r="N140" s="301"/>
      <c r="O140" s="301"/>
      <c r="P140" s="301"/>
      <c r="Q140" s="301"/>
      <c r="R140" s="301"/>
      <c r="S140" s="301"/>
      <c r="T140" s="301"/>
      <c r="U140" s="301"/>
      <c r="V140" s="301"/>
      <c r="W140" s="301"/>
      <c r="X140" s="304"/>
      <c r="Y140" s="304"/>
    </row>
    <row r="141" spans="1:25" ht="15.75" customHeight="1" x14ac:dyDescent="0.2">
      <c r="A141" s="300"/>
      <c r="B141" s="300"/>
      <c r="C141" s="300"/>
      <c r="D141" s="300"/>
      <c r="E141" s="300"/>
      <c r="F141" s="300"/>
      <c r="G141" s="301"/>
      <c r="H141" s="301"/>
      <c r="I141" s="301"/>
      <c r="J141" s="301"/>
      <c r="K141" s="301"/>
      <c r="L141" s="301"/>
      <c r="M141" s="301"/>
      <c r="N141" s="301"/>
      <c r="O141" s="301"/>
      <c r="P141" s="301"/>
      <c r="Q141" s="301"/>
      <c r="R141" s="301"/>
      <c r="S141" s="301"/>
      <c r="T141" s="301"/>
      <c r="U141" s="301"/>
      <c r="V141" s="301"/>
      <c r="W141" s="301"/>
      <c r="X141" s="304"/>
      <c r="Y141" s="304"/>
    </row>
    <row r="142" spans="1:25" ht="15.75" customHeight="1" x14ac:dyDescent="0.2">
      <c r="A142" s="300"/>
      <c r="B142" s="300"/>
      <c r="C142" s="300"/>
      <c r="D142" s="300"/>
      <c r="E142" s="300"/>
      <c r="F142" s="300"/>
      <c r="G142" s="301"/>
      <c r="H142" s="301"/>
      <c r="I142" s="301"/>
      <c r="J142" s="301"/>
      <c r="K142" s="301"/>
      <c r="L142" s="301"/>
      <c r="M142" s="301"/>
      <c r="N142" s="301"/>
      <c r="O142" s="301"/>
      <c r="P142" s="301"/>
      <c r="Q142" s="301"/>
      <c r="R142" s="301"/>
      <c r="S142" s="301"/>
      <c r="T142" s="301"/>
      <c r="U142" s="301"/>
      <c r="V142" s="301"/>
      <c r="W142" s="301"/>
      <c r="X142" s="304"/>
      <c r="Y142" s="304"/>
    </row>
    <row r="143" spans="1:25" ht="15.75" customHeight="1" x14ac:dyDescent="0.2">
      <c r="A143" s="300"/>
      <c r="B143" s="300"/>
      <c r="C143" s="300"/>
      <c r="D143" s="300"/>
      <c r="E143" s="300"/>
      <c r="F143" s="300"/>
      <c r="G143" s="301"/>
      <c r="H143" s="301"/>
      <c r="I143" s="301"/>
      <c r="J143" s="301"/>
      <c r="K143" s="301"/>
      <c r="L143" s="301"/>
      <c r="M143" s="301"/>
      <c r="N143" s="301"/>
      <c r="O143" s="301"/>
      <c r="P143" s="301"/>
      <c r="Q143" s="301"/>
      <c r="R143" s="301"/>
      <c r="S143" s="301"/>
      <c r="T143" s="301"/>
      <c r="U143" s="301"/>
      <c r="V143" s="301"/>
      <c r="W143" s="301"/>
      <c r="X143" s="304"/>
      <c r="Y143" s="304"/>
    </row>
    <row r="144" spans="1:25" ht="15.75" customHeight="1" x14ac:dyDescent="0.2">
      <c r="A144" s="300"/>
      <c r="B144" s="300"/>
      <c r="C144" s="300"/>
      <c r="D144" s="300"/>
      <c r="E144" s="300"/>
      <c r="F144" s="300"/>
      <c r="G144" s="301"/>
      <c r="H144" s="301"/>
      <c r="I144" s="301"/>
      <c r="J144" s="301"/>
      <c r="K144" s="301"/>
      <c r="L144" s="301"/>
      <c r="M144" s="301"/>
      <c r="N144" s="301"/>
      <c r="O144" s="301"/>
      <c r="P144" s="301"/>
      <c r="Q144" s="301"/>
      <c r="R144" s="301"/>
      <c r="S144" s="301"/>
      <c r="T144" s="301"/>
      <c r="U144" s="301"/>
      <c r="V144" s="301"/>
      <c r="W144" s="301"/>
      <c r="X144" s="304"/>
      <c r="Y144" s="304"/>
    </row>
    <row r="145" spans="1:25" ht="15.75" customHeight="1" x14ac:dyDescent="0.2">
      <c r="A145" s="300"/>
      <c r="B145" s="300"/>
      <c r="C145" s="300"/>
      <c r="D145" s="300"/>
      <c r="E145" s="300"/>
      <c r="F145" s="300"/>
      <c r="G145" s="301"/>
      <c r="H145" s="301"/>
      <c r="I145" s="301"/>
      <c r="J145" s="301"/>
      <c r="K145" s="301"/>
      <c r="L145" s="301"/>
      <c r="M145" s="301"/>
      <c r="N145" s="301"/>
      <c r="O145" s="301"/>
      <c r="P145" s="301"/>
      <c r="Q145" s="301"/>
      <c r="R145" s="301"/>
      <c r="S145" s="301"/>
      <c r="T145" s="301"/>
      <c r="U145" s="301"/>
      <c r="V145" s="301"/>
      <c r="W145" s="301"/>
      <c r="X145" s="304"/>
      <c r="Y145" s="304"/>
    </row>
    <row r="146" spans="1:25" ht="15.75" customHeight="1" x14ac:dyDescent="0.2">
      <c r="A146" s="300"/>
      <c r="B146" s="300"/>
      <c r="C146" s="300"/>
      <c r="D146" s="300"/>
      <c r="E146" s="300"/>
      <c r="F146" s="300"/>
      <c r="G146" s="301"/>
      <c r="H146" s="301"/>
      <c r="I146" s="301"/>
      <c r="J146" s="301"/>
      <c r="K146" s="301"/>
      <c r="L146" s="301"/>
      <c r="M146" s="301"/>
      <c r="N146" s="301"/>
      <c r="O146" s="301"/>
      <c r="P146" s="301"/>
      <c r="Q146" s="301"/>
      <c r="R146" s="301"/>
      <c r="S146" s="301"/>
      <c r="T146" s="301"/>
      <c r="U146" s="301"/>
      <c r="V146" s="301"/>
      <c r="W146" s="301"/>
      <c r="X146" s="304"/>
      <c r="Y146" s="304"/>
    </row>
    <row r="147" spans="1:25" ht="15.75" customHeight="1" x14ac:dyDescent="0.2">
      <c r="A147" s="300"/>
      <c r="B147" s="300"/>
      <c r="C147" s="300"/>
      <c r="D147" s="300"/>
      <c r="E147" s="300"/>
      <c r="F147" s="300"/>
      <c r="G147" s="301"/>
      <c r="H147" s="301"/>
      <c r="I147" s="301"/>
      <c r="J147" s="301"/>
      <c r="K147" s="301"/>
      <c r="L147" s="301"/>
      <c r="M147" s="301"/>
      <c r="N147" s="301"/>
      <c r="O147" s="301"/>
      <c r="P147" s="301"/>
      <c r="Q147" s="301"/>
      <c r="R147" s="301"/>
      <c r="S147" s="301"/>
      <c r="T147" s="301"/>
      <c r="U147" s="301"/>
      <c r="V147" s="301"/>
      <c r="W147" s="301"/>
      <c r="X147" s="304"/>
      <c r="Y147" s="304"/>
    </row>
    <row r="148" spans="1:25" ht="15.75" customHeight="1" x14ac:dyDescent="0.2">
      <c r="A148" s="300"/>
      <c r="B148" s="300"/>
      <c r="C148" s="300"/>
      <c r="D148" s="300"/>
      <c r="E148" s="300"/>
      <c r="F148" s="300"/>
      <c r="G148" s="301"/>
      <c r="H148" s="301"/>
      <c r="I148" s="301"/>
      <c r="J148" s="301"/>
      <c r="K148" s="301"/>
      <c r="L148" s="301"/>
      <c r="M148" s="301"/>
      <c r="N148" s="301"/>
      <c r="O148" s="301"/>
      <c r="P148" s="301"/>
      <c r="Q148" s="301"/>
      <c r="R148" s="301"/>
      <c r="S148" s="301"/>
      <c r="T148" s="301"/>
      <c r="U148" s="301"/>
      <c r="V148" s="301"/>
      <c r="W148" s="301"/>
      <c r="X148" s="304"/>
      <c r="Y148" s="304"/>
    </row>
    <row r="149" spans="1:25" ht="15.75" customHeight="1" x14ac:dyDescent="0.2">
      <c r="A149" s="300"/>
      <c r="B149" s="300"/>
      <c r="C149" s="300"/>
      <c r="D149" s="300"/>
      <c r="E149" s="300"/>
      <c r="F149" s="300"/>
      <c r="G149" s="301"/>
      <c r="H149" s="301"/>
      <c r="I149" s="301"/>
      <c r="J149" s="301"/>
      <c r="K149" s="301"/>
      <c r="L149" s="301"/>
      <c r="M149" s="301"/>
      <c r="N149" s="301"/>
      <c r="O149" s="301"/>
      <c r="P149" s="301"/>
      <c r="Q149" s="301"/>
      <c r="R149" s="301"/>
      <c r="S149" s="301"/>
      <c r="T149" s="301"/>
      <c r="U149" s="301"/>
      <c r="V149" s="301"/>
      <c r="W149" s="301"/>
      <c r="X149" s="304"/>
      <c r="Y149" s="304"/>
    </row>
    <row r="150" spans="1:25" ht="15.75" customHeight="1" x14ac:dyDescent="0.2">
      <c r="A150" s="300"/>
      <c r="B150" s="300"/>
      <c r="C150" s="300"/>
      <c r="D150" s="300"/>
      <c r="E150" s="300"/>
      <c r="F150" s="300"/>
      <c r="G150" s="301"/>
      <c r="H150" s="301"/>
      <c r="I150" s="301"/>
      <c r="J150" s="301"/>
      <c r="K150" s="301"/>
      <c r="L150" s="301"/>
      <c r="M150" s="301"/>
      <c r="N150" s="301"/>
      <c r="O150" s="301"/>
      <c r="P150" s="301"/>
      <c r="Q150" s="301"/>
      <c r="R150" s="301"/>
      <c r="S150" s="301"/>
      <c r="T150" s="301"/>
      <c r="U150" s="301"/>
      <c r="V150" s="301"/>
      <c r="W150" s="301"/>
      <c r="X150" s="304"/>
      <c r="Y150" s="304"/>
    </row>
    <row r="151" spans="1:25" ht="15.75" customHeight="1" x14ac:dyDescent="0.2">
      <c r="A151" s="300"/>
      <c r="B151" s="300"/>
      <c r="C151" s="300"/>
      <c r="D151" s="300"/>
      <c r="E151" s="300"/>
      <c r="F151" s="300"/>
      <c r="G151" s="301"/>
      <c r="H151" s="301"/>
      <c r="I151" s="301"/>
      <c r="J151" s="301"/>
      <c r="K151" s="301"/>
      <c r="L151" s="301"/>
      <c r="M151" s="301"/>
      <c r="N151" s="301"/>
      <c r="O151" s="301"/>
      <c r="P151" s="301"/>
      <c r="Q151" s="301"/>
      <c r="R151" s="301"/>
      <c r="S151" s="301"/>
      <c r="T151" s="301"/>
      <c r="U151" s="301"/>
      <c r="V151" s="301"/>
      <c r="W151" s="301"/>
      <c r="X151" s="304"/>
      <c r="Y151" s="304"/>
    </row>
    <row r="152" spans="1:25" ht="15.75" customHeight="1" x14ac:dyDescent="0.2">
      <c r="A152" s="300"/>
      <c r="B152" s="300"/>
      <c r="C152" s="300"/>
      <c r="D152" s="300"/>
      <c r="E152" s="300"/>
      <c r="F152" s="300"/>
      <c r="G152" s="301"/>
      <c r="H152" s="301"/>
      <c r="I152" s="301"/>
      <c r="J152" s="301"/>
      <c r="K152" s="301"/>
      <c r="L152" s="301"/>
      <c r="M152" s="301"/>
      <c r="N152" s="301"/>
      <c r="O152" s="301"/>
      <c r="P152" s="301"/>
      <c r="Q152" s="301"/>
      <c r="R152" s="301"/>
      <c r="S152" s="301"/>
      <c r="T152" s="301"/>
      <c r="U152" s="301"/>
      <c r="V152" s="301"/>
      <c r="W152" s="301"/>
      <c r="X152" s="304"/>
      <c r="Y152" s="304"/>
    </row>
    <row r="153" spans="1:25" ht="15.75" customHeight="1" x14ac:dyDescent="0.2">
      <c r="A153" s="300"/>
      <c r="B153" s="300"/>
      <c r="C153" s="300"/>
      <c r="D153" s="300"/>
      <c r="E153" s="300"/>
      <c r="F153" s="300"/>
      <c r="G153" s="301"/>
      <c r="H153" s="301"/>
      <c r="I153" s="301"/>
      <c r="J153" s="301"/>
      <c r="K153" s="301"/>
      <c r="L153" s="301"/>
      <c r="M153" s="301"/>
      <c r="N153" s="301"/>
      <c r="O153" s="301"/>
      <c r="P153" s="301"/>
      <c r="Q153" s="301"/>
      <c r="R153" s="301"/>
      <c r="S153" s="301"/>
      <c r="T153" s="301"/>
      <c r="U153" s="301"/>
      <c r="V153" s="301"/>
      <c r="W153" s="301"/>
      <c r="X153" s="304"/>
      <c r="Y153" s="304"/>
    </row>
    <row r="154" spans="1:25" ht="15.75" customHeight="1" x14ac:dyDescent="0.2">
      <c r="A154" s="300"/>
      <c r="B154" s="300"/>
      <c r="C154" s="300"/>
      <c r="D154" s="300"/>
      <c r="E154" s="300"/>
      <c r="F154" s="300"/>
      <c r="G154" s="301"/>
      <c r="H154" s="301"/>
      <c r="I154" s="301"/>
      <c r="J154" s="301"/>
      <c r="K154" s="301"/>
      <c r="L154" s="301"/>
      <c r="M154" s="301"/>
      <c r="N154" s="301"/>
      <c r="O154" s="301"/>
      <c r="P154" s="301"/>
      <c r="Q154" s="301"/>
      <c r="R154" s="301"/>
      <c r="S154" s="301"/>
      <c r="T154" s="301"/>
      <c r="U154" s="301"/>
      <c r="V154" s="301"/>
      <c r="W154" s="301"/>
      <c r="X154" s="304"/>
      <c r="Y154" s="304"/>
    </row>
    <row r="155" spans="1:25" ht="15.75" customHeight="1" x14ac:dyDescent="0.2">
      <c r="A155" s="300"/>
      <c r="B155" s="300"/>
      <c r="C155" s="300"/>
      <c r="D155" s="300"/>
      <c r="E155" s="300"/>
      <c r="F155" s="300"/>
      <c r="G155" s="301"/>
      <c r="H155" s="301"/>
      <c r="I155" s="301"/>
      <c r="J155" s="301"/>
      <c r="K155" s="301"/>
      <c r="L155" s="301"/>
      <c r="M155" s="301"/>
      <c r="N155" s="301"/>
      <c r="O155" s="301"/>
      <c r="P155" s="301"/>
      <c r="Q155" s="301"/>
      <c r="R155" s="301"/>
      <c r="S155" s="301"/>
      <c r="T155" s="301"/>
      <c r="U155" s="301"/>
      <c r="V155" s="301"/>
      <c r="W155" s="301"/>
      <c r="X155" s="304"/>
      <c r="Y155" s="304"/>
    </row>
    <row r="156" spans="1:25" ht="15.75" customHeight="1" x14ac:dyDescent="0.2">
      <c r="A156" s="300"/>
      <c r="B156" s="300"/>
      <c r="C156" s="300"/>
      <c r="D156" s="300"/>
      <c r="E156" s="300"/>
      <c r="F156" s="300"/>
      <c r="G156" s="301"/>
      <c r="H156" s="301"/>
      <c r="I156" s="301"/>
      <c r="J156" s="301"/>
      <c r="K156" s="301"/>
      <c r="L156" s="301"/>
      <c r="M156" s="301"/>
      <c r="N156" s="301"/>
      <c r="O156" s="301"/>
      <c r="P156" s="301"/>
      <c r="Q156" s="301"/>
      <c r="R156" s="301"/>
      <c r="S156" s="301"/>
      <c r="T156" s="301"/>
      <c r="U156" s="301"/>
      <c r="V156" s="301"/>
      <c r="W156" s="301"/>
      <c r="X156" s="304"/>
      <c r="Y156" s="304"/>
    </row>
    <row r="157" spans="1:25" ht="15.75" customHeight="1" x14ac:dyDescent="0.2">
      <c r="A157" s="300"/>
      <c r="B157" s="300"/>
      <c r="C157" s="300"/>
      <c r="D157" s="300"/>
      <c r="E157" s="300"/>
      <c r="F157" s="300"/>
      <c r="G157" s="301"/>
      <c r="H157" s="301"/>
      <c r="I157" s="301"/>
      <c r="J157" s="301"/>
      <c r="K157" s="301"/>
      <c r="L157" s="301"/>
      <c r="M157" s="301"/>
      <c r="N157" s="301"/>
      <c r="O157" s="301"/>
      <c r="P157" s="301"/>
      <c r="Q157" s="301"/>
      <c r="R157" s="301"/>
      <c r="S157" s="301"/>
      <c r="T157" s="301"/>
      <c r="U157" s="301"/>
      <c r="V157" s="301"/>
      <c r="W157" s="301"/>
      <c r="X157" s="304"/>
      <c r="Y157" s="304"/>
    </row>
    <row r="158" spans="1:25" ht="15.75" customHeight="1" x14ac:dyDescent="0.2">
      <c r="A158" s="300"/>
      <c r="B158" s="300"/>
      <c r="C158" s="300"/>
      <c r="D158" s="300"/>
      <c r="E158" s="300"/>
      <c r="F158" s="300"/>
      <c r="G158" s="301"/>
      <c r="H158" s="301"/>
      <c r="I158" s="301"/>
      <c r="J158" s="301"/>
      <c r="K158" s="301"/>
      <c r="L158" s="301"/>
      <c r="M158" s="301"/>
      <c r="N158" s="301"/>
      <c r="O158" s="301"/>
      <c r="P158" s="301"/>
      <c r="Q158" s="301"/>
      <c r="R158" s="301"/>
      <c r="S158" s="301"/>
      <c r="T158" s="301"/>
      <c r="U158" s="301"/>
      <c r="V158" s="301"/>
      <c r="W158" s="301"/>
      <c r="X158" s="304"/>
      <c r="Y158" s="304"/>
    </row>
    <row r="159" spans="1:25" ht="15.75" customHeight="1" x14ac:dyDescent="0.2">
      <c r="A159" s="300"/>
      <c r="B159" s="300"/>
      <c r="C159" s="300"/>
      <c r="D159" s="300"/>
      <c r="E159" s="300"/>
      <c r="F159" s="300"/>
      <c r="G159" s="301"/>
      <c r="H159" s="301"/>
      <c r="I159" s="301"/>
      <c r="J159" s="301"/>
      <c r="K159" s="301"/>
      <c r="L159" s="301"/>
      <c r="M159" s="301"/>
      <c r="N159" s="301"/>
      <c r="O159" s="301"/>
      <c r="P159" s="301"/>
      <c r="Q159" s="301"/>
      <c r="R159" s="301"/>
      <c r="S159" s="301"/>
      <c r="T159" s="301"/>
      <c r="U159" s="301"/>
      <c r="V159" s="301"/>
      <c r="W159" s="301"/>
      <c r="X159" s="304"/>
      <c r="Y159" s="304"/>
    </row>
    <row r="160" spans="1:25" ht="15.75" customHeight="1" x14ac:dyDescent="0.2">
      <c r="A160" s="300"/>
      <c r="B160" s="300"/>
      <c r="C160" s="300"/>
      <c r="D160" s="300"/>
      <c r="E160" s="300"/>
      <c r="F160" s="300"/>
      <c r="G160" s="301"/>
      <c r="H160" s="301"/>
      <c r="I160" s="301"/>
      <c r="J160" s="301"/>
      <c r="K160" s="301"/>
      <c r="L160" s="301"/>
      <c r="M160" s="301"/>
      <c r="N160" s="301"/>
      <c r="O160" s="301"/>
      <c r="P160" s="301"/>
      <c r="Q160" s="301"/>
      <c r="R160" s="301"/>
      <c r="S160" s="301"/>
      <c r="T160" s="301"/>
      <c r="U160" s="301"/>
      <c r="V160" s="301"/>
      <c r="W160" s="301"/>
      <c r="X160" s="304"/>
      <c r="Y160" s="304"/>
    </row>
    <row r="161" spans="1:25" ht="15.75" customHeight="1" x14ac:dyDescent="0.2">
      <c r="A161" s="300"/>
      <c r="B161" s="300"/>
      <c r="C161" s="300"/>
      <c r="D161" s="300"/>
      <c r="E161" s="300"/>
      <c r="F161" s="300"/>
      <c r="G161" s="301"/>
      <c r="H161" s="301"/>
      <c r="I161" s="301"/>
      <c r="J161" s="301"/>
      <c r="K161" s="301"/>
      <c r="L161" s="301"/>
      <c r="M161" s="301"/>
      <c r="N161" s="301"/>
      <c r="O161" s="301"/>
      <c r="P161" s="301"/>
      <c r="Q161" s="301"/>
      <c r="R161" s="301"/>
      <c r="S161" s="301"/>
      <c r="T161" s="301"/>
      <c r="U161" s="301"/>
      <c r="V161" s="301"/>
      <c r="W161" s="301"/>
      <c r="X161" s="304"/>
      <c r="Y161" s="304"/>
    </row>
    <row r="162" spans="1:25" ht="15.75" customHeight="1" x14ac:dyDescent="0.2">
      <c r="A162" s="300"/>
      <c r="B162" s="300"/>
      <c r="C162" s="300"/>
      <c r="D162" s="300"/>
      <c r="E162" s="300"/>
      <c r="F162" s="300"/>
      <c r="G162" s="301"/>
      <c r="H162" s="301"/>
      <c r="I162" s="301"/>
      <c r="J162" s="301"/>
      <c r="K162" s="301"/>
      <c r="L162" s="301"/>
      <c r="M162" s="301"/>
      <c r="N162" s="301"/>
      <c r="O162" s="301"/>
      <c r="P162" s="301"/>
      <c r="Q162" s="301"/>
      <c r="R162" s="301"/>
      <c r="S162" s="301"/>
      <c r="T162" s="301"/>
      <c r="U162" s="301"/>
      <c r="V162" s="301"/>
      <c r="W162" s="301"/>
      <c r="X162" s="304"/>
      <c r="Y162" s="304"/>
    </row>
    <row r="163" spans="1:25" ht="15.75" customHeight="1" x14ac:dyDescent="0.2">
      <c r="A163" s="300"/>
      <c r="B163" s="300"/>
      <c r="C163" s="300"/>
      <c r="D163" s="300"/>
      <c r="E163" s="300"/>
      <c r="F163" s="300"/>
      <c r="G163" s="301"/>
      <c r="H163" s="301"/>
      <c r="I163" s="301"/>
      <c r="J163" s="301"/>
      <c r="K163" s="301"/>
      <c r="L163" s="301"/>
      <c r="M163" s="301"/>
      <c r="N163" s="301"/>
      <c r="O163" s="301"/>
      <c r="P163" s="301"/>
      <c r="Q163" s="301"/>
      <c r="R163" s="301"/>
      <c r="S163" s="301"/>
      <c r="T163" s="301"/>
      <c r="U163" s="301"/>
      <c r="V163" s="301"/>
      <c r="W163" s="301"/>
      <c r="X163" s="304"/>
      <c r="Y163" s="304"/>
    </row>
    <row r="164" spans="1:25" ht="15.75" customHeight="1" x14ac:dyDescent="0.2">
      <c r="A164" s="300"/>
      <c r="B164" s="300"/>
      <c r="C164" s="300"/>
      <c r="D164" s="300"/>
      <c r="E164" s="300"/>
      <c r="F164" s="300"/>
      <c r="G164" s="301"/>
      <c r="H164" s="301"/>
      <c r="I164" s="301"/>
      <c r="J164" s="301"/>
      <c r="K164" s="301"/>
      <c r="L164" s="301"/>
      <c r="M164" s="301"/>
      <c r="N164" s="301"/>
      <c r="O164" s="301"/>
      <c r="P164" s="301"/>
      <c r="Q164" s="301"/>
      <c r="R164" s="301"/>
      <c r="S164" s="301"/>
      <c r="T164" s="301"/>
      <c r="U164" s="301"/>
      <c r="V164" s="301"/>
      <c r="W164" s="301"/>
      <c r="X164" s="304"/>
      <c r="Y164" s="304"/>
    </row>
    <row r="165" spans="1:25" ht="15.75" customHeight="1" x14ac:dyDescent="0.2">
      <c r="A165" s="300"/>
      <c r="B165" s="300"/>
      <c r="C165" s="300"/>
      <c r="D165" s="300"/>
      <c r="E165" s="300"/>
      <c r="F165" s="300"/>
      <c r="G165" s="301"/>
      <c r="H165" s="301"/>
      <c r="I165" s="301"/>
      <c r="J165" s="301"/>
      <c r="K165" s="301"/>
      <c r="L165" s="301"/>
      <c r="M165" s="301"/>
      <c r="N165" s="301"/>
      <c r="O165" s="301"/>
      <c r="P165" s="301"/>
      <c r="Q165" s="301"/>
      <c r="R165" s="301"/>
      <c r="S165" s="301"/>
      <c r="T165" s="301"/>
      <c r="U165" s="301"/>
      <c r="V165" s="301"/>
      <c r="W165" s="301"/>
      <c r="X165" s="304"/>
      <c r="Y165" s="304"/>
    </row>
    <row r="166" spans="1:25" ht="15.75" customHeight="1" x14ac:dyDescent="0.2">
      <c r="A166" s="300"/>
      <c r="B166" s="300"/>
      <c r="C166" s="300"/>
      <c r="D166" s="300"/>
      <c r="E166" s="300"/>
      <c r="F166" s="300"/>
      <c r="G166" s="301"/>
      <c r="H166" s="301"/>
      <c r="I166" s="301"/>
      <c r="J166" s="301"/>
      <c r="K166" s="301"/>
      <c r="L166" s="301"/>
      <c r="M166" s="301"/>
      <c r="N166" s="301"/>
      <c r="O166" s="301"/>
      <c r="P166" s="301"/>
      <c r="Q166" s="301"/>
      <c r="R166" s="301"/>
      <c r="S166" s="301"/>
      <c r="T166" s="301"/>
      <c r="U166" s="301"/>
      <c r="V166" s="301"/>
      <c r="W166" s="301"/>
      <c r="X166" s="304"/>
      <c r="Y166" s="304"/>
    </row>
    <row r="167" spans="1:25" ht="15.75" customHeight="1" x14ac:dyDescent="0.2">
      <c r="A167" s="300"/>
      <c r="B167" s="300"/>
      <c r="C167" s="300"/>
      <c r="D167" s="300"/>
      <c r="E167" s="300"/>
      <c r="F167" s="300"/>
      <c r="G167" s="301"/>
      <c r="H167" s="301"/>
      <c r="I167" s="301"/>
      <c r="J167" s="301"/>
      <c r="K167" s="301"/>
      <c r="L167" s="301"/>
      <c r="M167" s="301"/>
      <c r="N167" s="301"/>
      <c r="O167" s="301"/>
      <c r="P167" s="301"/>
      <c r="Q167" s="301"/>
      <c r="R167" s="301"/>
      <c r="S167" s="301"/>
      <c r="T167" s="301"/>
      <c r="U167" s="301"/>
      <c r="V167" s="301"/>
      <c r="W167" s="301"/>
      <c r="X167" s="304"/>
      <c r="Y167" s="304"/>
    </row>
    <row r="168" spans="1:25" ht="15.75" customHeight="1" x14ac:dyDescent="0.2">
      <c r="A168" s="300"/>
      <c r="B168" s="300"/>
      <c r="C168" s="300"/>
      <c r="D168" s="300"/>
      <c r="E168" s="300"/>
      <c r="F168" s="300"/>
      <c r="G168" s="301"/>
      <c r="H168" s="301"/>
      <c r="I168" s="301"/>
      <c r="J168" s="301"/>
      <c r="K168" s="301"/>
      <c r="L168" s="301"/>
      <c r="M168" s="301"/>
      <c r="N168" s="301"/>
      <c r="O168" s="301"/>
      <c r="P168" s="301"/>
      <c r="Q168" s="301"/>
      <c r="R168" s="301"/>
      <c r="S168" s="301"/>
      <c r="T168" s="301"/>
      <c r="U168" s="301"/>
      <c r="V168" s="301"/>
      <c r="W168" s="301"/>
      <c r="X168" s="304"/>
      <c r="Y168" s="304"/>
    </row>
    <row r="169" spans="1:25" ht="15.75" customHeight="1" x14ac:dyDescent="0.2">
      <c r="A169" s="300"/>
      <c r="B169" s="300"/>
      <c r="C169" s="300"/>
      <c r="D169" s="300"/>
      <c r="E169" s="300"/>
      <c r="F169" s="300"/>
      <c r="G169" s="301"/>
      <c r="H169" s="301"/>
      <c r="I169" s="301"/>
      <c r="J169" s="301"/>
      <c r="K169" s="301"/>
      <c r="L169" s="301"/>
      <c r="M169" s="301"/>
      <c r="N169" s="301"/>
      <c r="O169" s="301"/>
      <c r="P169" s="301"/>
      <c r="Q169" s="301"/>
      <c r="R169" s="301"/>
      <c r="S169" s="301"/>
      <c r="T169" s="301"/>
      <c r="U169" s="301"/>
      <c r="V169" s="301"/>
      <c r="W169" s="301"/>
      <c r="X169" s="304"/>
      <c r="Y169" s="304"/>
    </row>
    <row r="170" spans="1:25" ht="15.75" customHeight="1" x14ac:dyDescent="0.2">
      <c r="A170" s="300"/>
      <c r="B170" s="300"/>
      <c r="C170" s="300"/>
      <c r="D170" s="300"/>
      <c r="E170" s="300"/>
      <c r="F170" s="300"/>
      <c r="G170" s="301"/>
      <c r="H170" s="301"/>
      <c r="I170" s="301"/>
      <c r="J170" s="301"/>
      <c r="K170" s="301"/>
      <c r="L170" s="301"/>
      <c r="M170" s="301"/>
      <c r="N170" s="301"/>
      <c r="O170" s="301"/>
      <c r="P170" s="301"/>
      <c r="Q170" s="301"/>
      <c r="R170" s="301"/>
      <c r="S170" s="301"/>
      <c r="T170" s="301"/>
      <c r="U170" s="301"/>
      <c r="V170" s="301"/>
      <c r="W170" s="301"/>
      <c r="X170" s="304"/>
      <c r="Y170" s="304"/>
    </row>
    <row r="171" spans="1:25" ht="15.75" customHeight="1" x14ac:dyDescent="0.2">
      <c r="A171" s="300"/>
      <c r="B171" s="300"/>
      <c r="C171" s="300"/>
      <c r="D171" s="300"/>
      <c r="E171" s="300"/>
      <c r="F171" s="300"/>
      <c r="G171" s="301"/>
      <c r="H171" s="301"/>
      <c r="I171" s="301"/>
      <c r="J171" s="301"/>
      <c r="K171" s="301"/>
      <c r="L171" s="301"/>
      <c r="M171" s="301"/>
      <c r="N171" s="301"/>
      <c r="O171" s="301"/>
      <c r="P171" s="301"/>
      <c r="Q171" s="301"/>
      <c r="R171" s="301"/>
      <c r="S171" s="301"/>
      <c r="T171" s="301"/>
      <c r="U171" s="301"/>
      <c r="V171" s="301"/>
      <c r="W171" s="301"/>
      <c r="X171" s="304"/>
      <c r="Y171" s="304"/>
    </row>
    <row r="172" spans="1:25" ht="15.75" customHeight="1" x14ac:dyDescent="0.2">
      <c r="A172" s="300"/>
      <c r="B172" s="300"/>
      <c r="C172" s="300"/>
      <c r="D172" s="300"/>
      <c r="E172" s="300"/>
      <c r="F172" s="300"/>
      <c r="G172" s="301"/>
      <c r="H172" s="301"/>
      <c r="I172" s="301"/>
      <c r="J172" s="301"/>
      <c r="K172" s="301"/>
      <c r="L172" s="301"/>
      <c r="M172" s="301"/>
      <c r="N172" s="301"/>
      <c r="O172" s="301"/>
      <c r="P172" s="301"/>
      <c r="Q172" s="301"/>
      <c r="R172" s="301"/>
      <c r="S172" s="301"/>
      <c r="T172" s="301"/>
      <c r="U172" s="301"/>
      <c r="V172" s="301"/>
      <c r="W172" s="301"/>
      <c r="X172" s="304"/>
      <c r="Y172" s="304"/>
    </row>
    <row r="173" spans="1:25" ht="15.75" customHeight="1" x14ac:dyDescent="0.2">
      <c r="A173" s="300"/>
      <c r="B173" s="300"/>
      <c r="C173" s="300"/>
      <c r="D173" s="300"/>
      <c r="E173" s="300"/>
      <c r="F173" s="300"/>
      <c r="G173" s="301"/>
      <c r="H173" s="301"/>
      <c r="I173" s="301"/>
      <c r="J173" s="301"/>
      <c r="K173" s="301"/>
      <c r="L173" s="301"/>
      <c r="M173" s="301"/>
      <c r="N173" s="301"/>
      <c r="O173" s="301"/>
      <c r="P173" s="301"/>
      <c r="Q173" s="301"/>
      <c r="R173" s="301"/>
      <c r="S173" s="301"/>
      <c r="T173" s="301"/>
      <c r="U173" s="301"/>
      <c r="V173" s="301"/>
      <c r="W173" s="301"/>
      <c r="X173" s="304"/>
      <c r="Y173" s="304"/>
    </row>
    <row r="174" spans="1:25" ht="15.75" customHeight="1" x14ac:dyDescent="0.2">
      <c r="A174" s="300"/>
      <c r="B174" s="300"/>
      <c r="C174" s="300"/>
      <c r="D174" s="300"/>
      <c r="E174" s="300"/>
      <c r="F174" s="300"/>
      <c r="G174" s="301"/>
      <c r="H174" s="301"/>
      <c r="I174" s="301"/>
      <c r="J174" s="301"/>
      <c r="K174" s="301"/>
      <c r="L174" s="301"/>
      <c r="M174" s="301"/>
      <c r="N174" s="301"/>
      <c r="O174" s="301"/>
      <c r="P174" s="301"/>
      <c r="Q174" s="301"/>
      <c r="R174" s="301"/>
      <c r="S174" s="301"/>
      <c r="T174" s="301"/>
      <c r="U174" s="301"/>
      <c r="V174" s="301"/>
      <c r="W174" s="301"/>
      <c r="X174" s="304"/>
      <c r="Y174" s="304"/>
    </row>
    <row r="175" spans="1:25" ht="15.75" customHeight="1" x14ac:dyDescent="0.2">
      <c r="A175" s="300"/>
      <c r="B175" s="300"/>
      <c r="C175" s="300"/>
      <c r="D175" s="300"/>
      <c r="E175" s="300"/>
      <c r="F175" s="300"/>
      <c r="G175" s="301"/>
      <c r="H175" s="301"/>
      <c r="I175" s="301"/>
      <c r="J175" s="301"/>
      <c r="K175" s="301"/>
      <c r="L175" s="301"/>
      <c r="M175" s="301"/>
      <c r="N175" s="301"/>
      <c r="O175" s="301"/>
      <c r="P175" s="301"/>
      <c r="Q175" s="301"/>
      <c r="R175" s="301"/>
      <c r="S175" s="301"/>
      <c r="T175" s="301"/>
      <c r="U175" s="301"/>
      <c r="V175" s="301"/>
      <c r="W175" s="301"/>
      <c r="X175" s="304"/>
      <c r="Y175" s="304"/>
    </row>
    <row r="176" spans="1:25" ht="15.75" customHeight="1" x14ac:dyDescent="0.2">
      <c r="A176" s="300"/>
      <c r="B176" s="300"/>
      <c r="C176" s="300"/>
      <c r="D176" s="300"/>
      <c r="E176" s="300"/>
      <c r="F176" s="300"/>
      <c r="G176" s="301"/>
      <c r="H176" s="301"/>
      <c r="I176" s="301"/>
      <c r="J176" s="301"/>
      <c r="K176" s="301"/>
      <c r="L176" s="301"/>
      <c r="M176" s="301"/>
      <c r="N176" s="301"/>
      <c r="O176" s="301"/>
      <c r="P176" s="301"/>
      <c r="Q176" s="301"/>
      <c r="R176" s="301"/>
      <c r="S176" s="301"/>
      <c r="T176" s="301"/>
      <c r="U176" s="301"/>
      <c r="V176" s="301"/>
      <c r="W176" s="301"/>
      <c r="X176" s="304"/>
      <c r="Y176" s="304"/>
    </row>
    <row r="177" spans="1:25" ht="15.75" customHeight="1" x14ac:dyDescent="0.2">
      <c r="A177" s="300"/>
      <c r="B177" s="300"/>
      <c r="C177" s="300"/>
      <c r="D177" s="300"/>
      <c r="E177" s="300"/>
      <c r="F177" s="300"/>
      <c r="G177" s="301"/>
      <c r="H177" s="301"/>
      <c r="I177" s="301"/>
      <c r="J177" s="301"/>
      <c r="K177" s="301"/>
      <c r="L177" s="301"/>
      <c r="M177" s="301"/>
      <c r="N177" s="301"/>
      <c r="O177" s="301"/>
      <c r="P177" s="301"/>
      <c r="Q177" s="301"/>
      <c r="R177" s="301"/>
      <c r="S177" s="301"/>
      <c r="T177" s="301"/>
      <c r="U177" s="301"/>
      <c r="V177" s="301"/>
      <c r="W177" s="301"/>
      <c r="X177" s="304"/>
      <c r="Y177" s="304"/>
    </row>
    <row r="178" spans="1:25" ht="15.75" customHeight="1" x14ac:dyDescent="0.2">
      <c r="A178" s="300"/>
      <c r="B178" s="300"/>
      <c r="C178" s="300"/>
      <c r="D178" s="300"/>
      <c r="E178" s="300"/>
      <c r="F178" s="300"/>
      <c r="G178" s="301"/>
      <c r="H178" s="301"/>
      <c r="I178" s="301"/>
      <c r="J178" s="301"/>
      <c r="K178" s="301"/>
      <c r="L178" s="301"/>
      <c r="M178" s="301"/>
      <c r="N178" s="301"/>
      <c r="O178" s="301"/>
      <c r="P178" s="301"/>
      <c r="Q178" s="301"/>
      <c r="R178" s="301"/>
      <c r="S178" s="301"/>
      <c r="T178" s="301"/>
      <c r="U178" s="301"/>
      <c r="V178" s="301"/>
      <c r="W178" s="301"/>
      <c r="X178" s="304"/>
      <c r="Y178" s="304"/>
    </row>
    <row r="179" spans="1:25" ht="15.75" customHeight="1" x14ac:dyDescent="0.2">
      <c r="A179" s="300"/>
      <c r="B179" s="300"/>
      <c r="C179" s="300"/>
      <c r="D179" s="300"/>
      <c r="E179" s="300"/>
      <c r="F179" s="300"/>
      <c r="G179" s="301"/>
      <c r="H179" s="301"/>
      <c r="I179" s="301"/>
      <c r="J179" s="301"/>
      <c r="K179" s="301"/>
      <c r="L179" s="301"/>
      <c r="M179" s="301"/>
      <c r="N179" s="301"/>
      <c r="O179" s="301"/>
      <c r="P179" s="301"/>
      <c r="Q179" s="301"/>
      <c r="R179" s="301"/>
      <c r="S179" s="301"/>
      <c r="T179" s="301"/>
      <c r="U179" s="301"/>
      <c r="V179" s="301"/>
      <c r="W179" s="301"/>
      <c r="X179" s="304"/>
      <c r="Y179" s="304"/>
    </row>
    <row r="180" spans="1:25" ht="15.75" customHeight="1" x14ac:dyDescent="0.2">
      <c r="A180" s="300"/>
      <c r="B180" s="300"/>
      <c r="C180" s="300"/>
      <c r="D180" s="300"/>
      <c r="E180" s="300"/>
      <c r="F180" s="300"/>
      <c r="G180" s="301"/>
      <c r="H180" s="301"/>
      <c r="I180" s="301"/>
      <c r="J180" s="301"/>
      <c r="K180" s="301"/>
      <c r="L180" s="301"/>
      <c r="M180" s="301"/>
      <c r="N180" s="301"/>
      <c r="O180" s="301"/>
      <c r="P180" s="301"/>
      <c r="Q180" s="301"/>
      <c r="R180" s="301"/>
      <c r="S180" s="301"/>
      <c r="T180" s="301"/>
      <c r="U180" s="301"/>
      <c r="V180" s="301"/>
      <c r="W180" s="301"/>
      <c r="X180" s="304"/>
      <c r="Y180" s="304"/>
    </row>
    <row r="181" spans="1:25" ht="15.75" customHeight="1" x14ac:dyDescent="0.2">
      <c r="A181" s="300"/>
      <c r="B181" s="300"/>
      <c r="C181" s="300"/>
      <c r="D181" s="300"/>
      <c r="E181" s="300"/>
      <c r="F181" s="300"/>
      <c r="G181" s="301"/>
      <c r="H181" s="301"/>
      <c r="I181" s="301"/>
      <c r="J181" s="301"/>
      <c r="K181" s="301"/>
      <c r="L181" s="301"/>
      <c r="M181" s="301"/>
      <c r="N181" s="301"/>
      <c r="O181" s="301"/>
      <c r="P181" s="301"/>
      <c r="Q181" s="301"/>
      <c r="R181" s="301"/>
      <c r="S181" s="301"/>
      <c r="T181" s="301"/>
      <c r="U181" s="301"/>
      <c r="V181" s="301"/>
      <c r="W181" s="301"/>
      <c r="X181" s="304"/>
      <c r="Y181" s="304"/>
    </row>
    <row r="182" spans="1:25" ht="15.75" customHeight="1" x14ac:dyDescent="0.2">
      <c r="A182" s="300"/>
      <c r="B182" s="300"/>
      <c r="C182" s="300"/>
      <c r="D182" s="300"/>
      <c r="E182" s="300"/>
      <c r="F182" s="300"/>
      <c r="G182" s="301"/>
      <c r="H182" s="301"/>
      <c r="I182" s="301"/>
      <c r="J182" s="301"/>
      <c r="K182" s="301"/>
      <c r="L182" s="301"/>
      <c r="M182" s="301"/>
      <c r="N182" s="301"/>
      <c r="O182" s="301"/>
      <c r="P182" s="301"/>
      <c r="Q182" s="301"/>
      <c r="R182" s="301"/>
      <c r="S182" s="301"/>
      <c r="T182" s="301"/>
      <c r="U182" s="301"/>
      <c r="V182" s="301"/>
      <c r="W182" s="301"/>
      <c r="X182" s="304"/>
      <c r="Y182" s="304"/>
    </row>
    <row r="183" spans="1:25" ht="15.75" customHeight="1" x14ac:dyDescent="0.2">
      <c r="A183" s="300"/>
      <c r="B183" s="300"/>
      <c r="C183" s="300"/>
      <c r="D183" s="300"/>
      <c r="E183" s="300"/>
      <c r="F183" s="300"/>
      <c r="G183" s="301"/>
      <c r="H183" s="301"/>
      <c r="I183" s="301"/>
      <c r="J183" s="301"/>
      <c r="K183" s="301"/>
      <c r="L183" s="301"/>
      <c r="M183" s="301"/>
      <c r="N183" s="301"/>
      <c r="O183" s="301"/>
      <c r="P183" s="301"/>
      <c r="Q183" s="301"/>
      <c r="R183" s="301"/>
      <c r="S183" s="301"/>
      <c r="T183" s="301"/>
      <c r="U183" s="301"/>
      <c r="V183" s="301"/>
      <c r="W183" s="301"/>
      <c r="X183" s="304"/>
      <c r="Y183" s="304"/>
    </row>
    <row r="184" spans="1:25" ht="15.75" customHeight="1" x14ac:dyDescent="0.2">
      <c r="A184" s="300"/>
      <c r="B184" s="300"/>
      <c r="C184" s="300"/>
      <c r="D184" s="300"/>
      <c r="E184" s="300"/>
      <c r="F184" s="300"/>
      <c r="G184" s="301"/>
      <c r="H184" s="301"/>
      <c r="I184" s="301"/>
      <c r="J184" s="301"/>
      <c r="K184" s="301"/>
      <c r="L184" s="301"/>
      <c r="M184" s="301"/>
      <c r="N184" s="301"/>
      <c r="O184" s="301"/>
      <c r="P184" s="301"/>
      <c r="Q184" s="301"/>
      <c r="R184" s="301"/>
      <c r="S184" s="301"/>
      <c r="T184" s="301"/>
      <c r="U184" s="301"/>
      <c r="V184" s="301"/>
      <c r="W184" s="301"/>
      <c r="X184" s="304"/>
      <c r="Y184" s="304"/>
    </row>
    <row r="185" spans="1:25" ht="15.75" customHeight="1" x14ac:dyDescent="0.2">
      <c r="A185" s="300"/>
      <c r="B185" s="300"/>
      <c r="C185" s="300"/>
      <c r="D185" s="300"/>
      <c r="E185" s="300"/>
      <c r="F185" s="300"/>
      <c r="G185" s="301"/>
      <c r="H185" s="301"/>
      <c r="I185" s="301"/>
      <c r="J185" s="301"/>
      <c r="K185" s="301"/>
      <c r="L185" s="301"/>
      <c r="M185" s="301"/>
      <c r="N185" s="301"/>
      <c r="O185" s="301"/>
      <c r="P185" s="301"/>
      <c r="Q185" s="301"/>
      <c r="R185" s="301"/>
      <c r="S185" s="301"/>
      <c r="T185" s="301"/>
      <c r="U185" s="301"/>
      <c r="V185" s="301"/>
      <c r="W185" s="301"/>
      <c r="X185" s="304"/>
      <c r="Y185" s="304"/>
    </row>
    <row r="186" spans="1:25" ht="15.75" customHeight="1" x14ac:dyDescent="0.2">
      <c r="A186" s="300"/>
      <c r="B186" s="300"/>
      <c r="C186" s="300"/>
      <c r="D186" s="300"/>
      <c r="E186" s="300"/>
      <c r="F186" s="300"/>
      <c r="G186" s="301"/>
      <c r="H186" s="301"/>
      <c r="I186" s="301"/>
      <c r="J186" s="301"/>
      <c r="K186" s="301"/>
      <c r="L186" s="301"/>
      <c r="M186" s="301"/>
      <c r="N186" s="301"/>
      <c r="O186" s="301"/>
      <c r="P186" s="301"/>
      <c r="Q186" s="301"/>
      <c r="R186" s="301"/>
      <c r="S186" s="301"/>
      <c r="T186" s="301"/>
      <c r="U186" s="301"/>
      <c r="V186" s="301"/>
      <c r="W186" s="301"/>
      <c r="X186" s="304"/>
      <c r="Y186" s="304"/>
    </row>
    <row r="187" spans="1:25" ht="15.75" customHeight="1" x14ac:dyDescent="0.2">
      <c r="A187" s="300"/>
      <c r="B187" s="300"/>
      <c r="C187" s="300"/>
      <c r="D187" s="300"/>
      <c r="E187" s="300"/>
      <c r="F187" s="300"/>
      <c r="G187" s="301"/>
      <c r="H187" s="301"/>
      <c r="I187" s="301"/>
      <c r="J187" s="301"/>
      <c r="K187" s="301"/>
      <c r="L187" s="301"/>
      <c r="M187" s="301"/>
      <c r="N187" s="301"/>
      <c r="O187" s="301"/>
      <c r="P187" s="301"/>
      <c r="Q187" s="301"/>
      <c r="R187" s="301"/>
      <c r="S187" s="301"/>
      <c r="T187" s="301"/>
      <c r="U187" s="301"/>
      <c r="V187" s="301"/>
      <c r="W187" s="301"/>
      <c r="X187" s="304"/>
      <c r="Y187" s="304"/>
    </row>
    <row r="188" spans="1:25" ht="15.75" customHeight="1" x14ac:dyDescent="0.2">
      <c r="A188" s="300"/>
      <c r="B188" s="300"/>
      <c r="C188" s="300"/>
      <c r="D188" s="300"/>
      <c r="E188" s="300"/>
      <c r="F188" s="300"/>
      <c r="G188" s="301"/>
      <c r="H188" s="301"/>
      <c r="I188" s="301"/>
      <c r="J188" s="301"/>
      <c r="K188" s="301"/>
      <c r="L188" s="301"/>
      <c r="M188" s="301"/>
      <c r="N188" s="301"/>
      <c r="O188" s="301"/>
      <c r="P188" s="301"/>
      <c r="Q188" s="301"/>
      <c r="R188" s="301"/>
      <c r="S188" s="301"/>
      <c r="T188" s="301"/>
      <c r="U188" s="301"/>
      <c r="V188" s="301"/>
      <c r="W188" s="301"/>
      <c r="X188" s="304"/>
      <c r="Y188" s="304"/>
    </row>
    <row r="189" spans="1:25" ht="15.75" customHeight="1" x14ac:dyDescent="0.2">
      <c r="A189" s="300"/>
      <c r="B189" s="300"/>
      <c r="C189" s="300"/>
      <c r="D189" s="300"/>
      <c r="E189" s="300"/>
      <c r="F189" s="300"/>
      <c r="G189" s="301"/>
      <c r="H189" s="301"/>
      <c r="I189" s="301"/>
      <c r="J189" s="301"/>
      <c r="K189" s="301"/>
      <c r="L189" s="301"/>
      <c r="M189" s="301"/>
      <c r="N189" s="301"/>
      <c r="O189" s="301"/>
      <c r="P189" s="301"/>
      <c r="Q189" s="301"/>
      <c r="R189" s="301"/>
      <c r="S189" s="301"/>
      <c r="T189" s="301"/>
      <c r="U189" s="301"/>
      <c r="V189" s="301"/>
      <c r="W189" s="301"/>
      <c r="X189" s="304"/>
      <c r="Y189" s="304"/>
    </row>
    <row r="190" spans="1:25" ht="15.75" customHeight="1" x14ac:dyDescent="0.2">
      <c r="A190" s="300"/>
      <c r="B190" s="300"/>
      <c r="C190" s="300"/>
      <c r="D190" s="300"/>
      <c r="E190" s="300"/>
      <c r="F190" s="300"/>
      <c r="G190" s="301"/>
      <c r="H190" s="301"/>
      <c r="I190" s="301"/>
      <c r="J190" s="301"/>
      <c r="K190" s="301"/>
      <c r="L190" s="301"/>
      <c r="M190" s="301"/>
      <c r="N190" s="301"/>
      <c r="O190" s="301"/>
      <c r="P190" s="301"/>
      <c r="Q190" s="301"/>
      <c r="R190" s="301"/>
      <c r="S190" s="301"/>
      <c r="T190" s="301"/>
      <c r="U190" s="301"/>
      <c r="V190" s="301"/>
      <c r="W190" s="301"/>
      <c r="X190" s="304"/>
      <c r="Y190" s="304"/>
    </row>
    <row r="191" spans="1:25" ht="15.75" customHeight="1" x14ac:dyDescent="0.2">
      <c r="A191" s="300"/>
      <c r="B191" s="300"/>
      <c r="C191" s="300"/>
      <c r="D191" s="300"/>
      <c r="E191" s="300"/>
      <c r="F191" s="300"/>
      <c r="G191" s="301"/>
      <c r="H191" s="301"/>
      <c r="I191" s="301"/>
      <c r="J191" s="301"/>
      <c r="K191" s="301"/>
      <c r="L191" s="301"/>
      <c r="M191" s="301"/>
      <c r="N191" s="301"/>
      <c r="O191" s="301"/>
      <c r="P191" s="301"/>
      <c r="Q191" s="301"/>
      <c r="R191" s="301"/>
      <c r="S191" s="301"/>
      <c r="T191" s="301"/>
      <c r="U191" s="301"/>
      <c r="V191" s="301"/>
      <c r="W191" s="301"/>
      <c r="X191" s="304"/>
      <c r="Y191" s="304"/>
    </row>
    <row r="192" spans="1:25" ht="15.75" customHeight="1" x14ac:dyDescent="0.2">
      <c r="A192" s="300"/>
      <c r="B192" s="300"/>
      <c r="C192" s="300"/>
      <c r="D192" s="300"/>
      <c r="E192" s="300"/>
      <c r="F192" s="300"/>
      <c r="G192" s="301"/>
      <c r="H192" s="301"/>
      <c r="I192" s="301"/>
      <c r="J192" s="301"/>
      <c r="K192" s="301"/>
      <c r="L192" s="301"/>
      <c r="M192" s="301"/>
      <c r="N192" s="301"/>
      <c r="O192" s="301"/>
      <c r="P192" s="301"/>
      <c r="Q192" s="301"/>
      <c r="R192" s="301"/>
      <c r="S192" s="301"/>
      <c r="T192" s="301"/>
      <c r="U192" s="301"/>
      <c r="V192" s="301"/>
      <c r="W192" s="301"/>
      <c r="X192" s="304"/>
      <c r="Y192" s="304"/>
    </row>
    <row r="193" spans="1:25" ht="15.75" customHeight="1" x14ac:dyDescent="0.2">
      <c r="A193" s="300"/>
      <c r="B193" s="300"/>
      <c r="C193" s="300"/>
      <c r="D193" s="300"/>
      <c r="E193" s="300"/>
      <c r="F193" s="300"/>
      <c r="G193" s="301"/>
      <c r="H193" s="301"/>
      <c r="I193" s="301"/>
      <c r="J193" s="301"/>
      <c r="K193" s="301"/>
      <c r="L193" s="301"/>
      <c r="M193" s="301"/>
      <c r="N193" s="301"/>
      <c r="O193" s="301"/>
      <c r="P193" s="301"/>
      <c r="Q193" s="301"/>
      <c r="R193" s="301"/>
      <c r="S193" s="301"/>
      <c r="T193" s="301"/>
      <c r="U193" s="301"/>
      <c r="V193" s="301"/>
      <c r="W193" s="301"/>
      <c r="X193" s="304"/>
      <c r="Y193" s="304"/>
    </row>
    <row r="194" spans="1:25" ht="15.75" customHeight="1" x14ac:dyDescent="0.2">
      <c r="A194" s="300"/>
      <c r="B194" s="300"/>
      <c r="C194" s="300"/>
      <c r="D194" s="300"/>
      <c r="E194" s="300"/>
      <c r="F194" s="300"/>
      <c r="G194" s="301"/>
      <c r="H194" s="301"/>
      <c r="I194" s="301"/>
      <c r="J194" s="301"/>
      <c r="K194" s="301"/>
      <c r="L194" s="301"/>
      <c r="M194" s="301"/>
      <c r="N194" s="301"/>
      <c r="O194" s="301"/>
      <c r="P194" s="301"/>
      <c r="Q194" s="301"/>
      <c r="R194" s="301"/>
      <c r="S194" s="301"/>
      <c r="T194" s="301"/>
      <c r="U194" s="301"/>
      <c r="V194" s="301"/>
      <c r="W194" s="301"/>
      <c r="X194" s="304"/>
      <c r="Y194" s="304"/>
    </row>
    <row r="195" spans="1:25" ht="15.75" customHeight="1" x14ac:dyDescent="0.2">
      <c r="A195" s="300"/>
      <c r="B195" s="300"/>
      <c r="C195" s="300"/>
      <c r="D195" s="300"/>
      <c r="E195" s="300"/>
      <c r="F195" s="300"/>
      <c r="G195" s="301"/>
      <c r="H195" s="301"/>
      <c r="I195" s="301"/>
      <c r="J195" s="301"/>
      <c r="K195" s="301"/>
      <c r="L195" s="301"/>
      <c r="M195" s="301"/>
      <c r="N195" s="301"/>
      <c r="O195" s="301"/>
      <c r="P195" s="301"/>
      <c r="Q195" s="301"/>
      <c r="R195" s="301"/>
      <c r="S195" s="301"/>
      <c r="T195" s="301"/>
      <c r="U195" s="301"/>
      <c r="V195" s="301"/>
      <c r="W195" s="301"/>
      <c r="X195" s="304"/>
      <c r="Y195" s="304"/>
    </row>
    <row r="196" spans="1:25" ht="15.75" customHeight="1" x14ac:dyDescent="0.2">
      <c r="A196" s="300"/>
      <c r="B196" s="300"/>
      <c r="C196" s="300"/>
      <c r="D196" s="300"/>
      <c r="E196" s="300"/>
      <c r="F196" s="300"/>
      <c r="G196" s="301"/>
      <c r="H196" s="301"/>
      <c r="I196" s="301"/>
      <c r="J196" s="301"/>
      <c r="K196" s="301"/>
      <c r="L196" s="301"/>
      <c r="M196" s="301"/>
      <c r="N196" s="301"/>
      <c r="O196" s="301"/>
      <c r="P196" s="301"/>
      <c r="Q196" s="301"/>
      <c r="R196" s="301"/>
      <c r="S196" s="301"/>
      <c r="T196" s="301"/>
      <c r="U196" s="301"/>
      <c r="V196" s="301"/>
      <c r="W196" s="301"/>
      <c r="X196" s="304"/>
      <c r="Y196" s="304"/>
    </row>
    <row r="197" spans="1:25" ht="15.75" customHeight="1" x14ac:dyDescent="0.2">
      <c r="A197" s="300"/>
      <c r="B197" s="300"/>
      <c r="C197" s="300"/>
      <c r="D197" s="300"/>
      <c r="E197" s="300"/>
      <c r="F197" s="300"/>
      <c r="G197" s="301"/>
      <c r="H197" s="301"/>
      <c r="I197" s="301"/>
      <c r="J197" s="301"/>
      <c r="K197" s="301"/>
      <c r="L197" s="301"/>
      <c r="M197" s="301"/>
      <c r="N197" s="301"/>
      <c r="O197" s="301"/>
      <c r="P197" s="301"/>
      <c r="Q197" s="301"/>
      <c r="R197" s="301"/>
      <c r="S197" s="301"/>
      <c r="T197" s="301"/>
      <c r="U197" s="301"/>
      <c r="V197" s="301"/>
      <c r="W197" s="301"/>
      <c r="X197" s="304"/>
      <c r="Y197" s="304"/>
    </row>
    <row r="198" spans="1:25" ht="15.75" customHeight="1" x14ac:dyDescent="0.2">
      <c r="A198" s="300"/>
      <c r="B198" s="300"/>
      <c r="C198" s="300"/>
      <c r="D198" s="300"/>
      <c r="E198" s="300"/>
      <c r="F198" s="300"/>
      <c r="G198" s="301"/>
      <c r="H198" s="301"/>
      <c r="I198" s="301"/>
      <c r="J198" s="301"/>
      <c r="K198" s="301"/>
      <c r="L198" s="301"/>
      <c r="M198" s="301"/>
      <c r="N198" s="301"/>
      <c r="O198" s="301"/>
      <c r="P198" s="301"/>
      <c r="Q198" s="301"/>
      <c r="R198" s="301"/>
      <c r="S198" s="301"/>
      <c r="T198" s="301"/>
      <c r="U198" s="301"/>
      <c r="V198" s="301"/>
      <c r="W198" s="301"/>
      <c r="X198" s="304"/>
      <c r="Y198" s="304"/>
    </row>
    <row r="199" spans="1:25" ht="15.75" customHeight="1" x14ac:dyDescent="0.2">
      <c r="A199" s="300"/>
      <c r="B199" s="300"/>
      <c r="C199" s="300"/>
      <c r="D199" s="300"/>
      <c r="E199" s="300"/>
      <c r="F199" s="300"/>
      <c r="G199" s="301"/>
      <c r="H199" s="301"/>
      <c r="I199" s="301"/>
      <c r="J199" s="301"/>
      <c r="K199" s="301"/>
      <c r="L199" s="301"/>
      <c r="M199" s="301"/>
      <c r="N199" s="301"/>
      <c r="O199" s="301"/>
      <c r="P199" s="301"/>
      <c r="Q199" s="301"/>
      <c r="R199" s="301"/>
      <c r="S199" s="301"/>
      <c r="T199" s="301"/>
      <c r="U199" s="301"/>
      <c r="V199" s="301"/>
      <c r="W199" s="301"/>
      <c r="X199" s="304"/>
      <c r="Y199" s="304"/>
    </row>
    <row r="200" spans="1:25" ht="15.75" customHeight="1" x14ac:dyDescent="0.2">
      <c r="A200" s="300"/>
      <c r="B200" s="300"/>
      <c r="C200" s="300"/>
      <c r="D200" s="300"/>
      <c r="E200" s="300"/>
      <c r="F200" s="300"/>
      <c r="G200" s="301"/>
      <c r="H200" s="301"/>
      <c r="I200" s="301"/>
      <c r="J200" s="301"/>
      <c r="K200" s="301"/>
      <c r="L200" s="301"/>
      <c r="M200" s="301"/>
      <c r="N200" s="301"/>
      <c r="O200" s="301"/>
      <c r="P200" s="301"/>
      <c r="Q200" s="301"/>
      <c r="R200" s="301"/>
      <c r="S200" s="301"/>
      <c r="T200" s="301"/>
      <c r="U200" s="301"/>
      <c r="V200" s="301"/>
      <c r="W200" s="301"/>
      <c r="X200" s="304"/>
      <c r="Y200" s="304"/>
    </row>
    <row r="201" spans="1:25" ht="15.75" customHeight="1" x14ac:dyDescent="0.2">
      <c r="A201" s="300"/>
      <c r="B201" s="300"/>
      <c r="C201" s="300"/>
      <c r="D201" s="300"/>
      <c r="E201" s="300"/>
      <c r="F201" s="300"/>
      <c r="G201" s="301"/>
      <c r="H201" s="301"/>
      <c r="I201" s="301"/>
      <c r="J201" s="301"/>
      <c r="K201" s="301"/>
      <c r="L201" s="301"/>
      <c r="M201" s="301"/>
      <c r="N201" s="301"/>
      <c r="O201" s="301"/>
      <c r="P201" s="301"/>
      <c r="Q201" s="301"/>
      <c r="R201" s="301"/>
      <c r="S201" s="301"/>
      <c r="T201" s="301"/>
      <c r="U201" s="301"/>
      <c r="V201" s="301"/>
      <c r="W201" s="301"/>
      <c r="X201" s="304"/>
      <c r="Y201" s="304"/>
    </row>
    <row r="202" spans="1:25" ht="15.75" customHeight="1" x14ac:dyDescent="0.2">
      <c r="A202" s="300"/>
      <c r="B202" s="300"/>
      <c r="C202" s="300"/>
      <c r="D202" s="300"/>
      <c r="E202" s="300"/>
      <c r="F202" s="300"/>
      <c r="G202" s="301"/>
      <c r="H202" s="301"/>
      <c r="I202" s="301"/>
      <c r="J202" s="301"/>
      <c r="K202" s="301"/>
      <c r="L202" s="301"/>
      <c r="M202" s="301"/>
      <c r="N202" s="301"/>
      <c r="O202" s="301"/>
      <c r="P202" s="301"/>
      <c r="Q202" s="301"/>
      <c r="R202" s="301"/>
      <c r="S202" s="301"/>
      <c r="T202" s="301"/>
      <c r="U202" s="301"/>
      <c r="V202" s="301"/>
      <c r="W202" s="301"/>
      <c r="X202" s="304"/>
      <c r="Y202" s="304"/>
    </row>
    <row r="203" spans="1:25" ht="15.75" customHeight="1" x14ac:dyDescent="0.2">
      <c r="A203" s="300"/>
      <c r="B203" s="300"/>
      <c r="C203" s="300"/>
      <c r="D203" s="300"/>
      <c r="E203" s="300"/>
      <c r="F203" s="300"/>
      <c r="G203" s="301"/>
      <c r="H203" s="301"/>
      <c r="I203" s="301"/>
      <c r="J203" s="301"/>
      <c r="K203" s="301"/>
      <c r="L203" s="301"/>
      <c r="M203" s="301"/>
      <c r="N203" s="301"/>
      <c r="O203" s="301"/>
      <c r="P203" s="301"/>
      <c r="Q203" s="301"/>
      <c r="R203" s="301"/>
      <c r="S203" s="301"/>
      <c r="T203" s="301"/>
      <c r="U203" s="301"/>
      <c r="V203" s="301"/>
      <c r="W203" s="301"/>
      <c r="X203" s="304"/>
      <c r="Y203" s="304"/>
    </row>
    <row r="204" spans="1:25" ht="15.75" customHeight="1" x14ac:dyDescent="0.2">
      <c r="A204" s="300"/>
      <c r="B204" s="300"/>
      <c r="C204" s="300"/>
      <c r="D204" s="300"/>
      <c r="E204" s="300"/>
      <c r="F204" s="300"/>
      <c r="G204" s="301"/>
      <c r="H204" s="301"/>
      <c r="I204" s="301"/>
      <c r="J204" s="301"/>
      <c r="K204" s="301"/>
      <c r="L204" s="301"/>
      <c r="M204" s="301"/>
      <c r="N204" s="301"/>
      <c r="O204" s="301"/>
      <c r="P204" s="301"/>
      <c r="Q204" s="301"/>
      <c r="R204" s="301"/>
      <c r="S204" s="301"/>
      <c r="T204" s="301"/>
      <c r="U204" s="301"/>
      <c r="V204" s="301"/>
      <c r="W204" s="301"/>
      <c r="X204" s="304"/>
      <c r="Y204" s="304"/>
    </row>
    <row r="205" spans="1:25" ht="15.75" customHeight="1" x14ac:dyDescent="0.2">
      <c r="A205" s="300"/>
      <c r="B205" s="300"/>
      <c r="C205" s="300"/>
      <c r="D205" s="300"/>
      <c r="E205" s="300"/>
      <c r="F205" s="300"/>
      <c r="G205" s="301"/>
      <c r="H205" s="301"/>
      <c r="I205" s="301"/>
      <c r="J205" s="301"/>
      <c r="K205" s="301"/>
      <c r="L205" s="301"/>
      <c r="M205" s="301"/>
      <c r="N205" s="301"/>
      <c r="O205" s="301"/>
      <c r="P205" s="301"/>
      <c r="Q205" s="301"/>
      <c r="R205" s="301"/>
      <c r="S205" s="301"/>
      <c r="T205" s="301"/>
      <c r="U205" s="301"/>
      <c r="V205" s="301"/>
      <c r="W205" s="301"/>
      <c r="X205" s="304"/>
      <c r="Y205" s="304"/>
    </row>
    <row r="206" spans="1:25" ht="15.75" customHeight="1" x14ac:dyDescent="0.2">
      <c r="A206" s="300"/>
      <c r="B206" s="300"/>
      <c r="C206" s="300"/>
      <c r="D206" s="300"/>
      <c r="E206" s="300"/>
      <c r="F206" s="300"/>
      <c r="G206" s="301"/>
      <c r="H206" s="301"/>
      <c r="I206" s="301"/>
      <c r="J206" s="301"/>
      <c r="K206" s="301"/>
      <c r="L206" s="301"/>
      <c r="M206" s="301"/>
      <c r="N206" s="301"/>
      <c r="O206" s="301"/>
      <c r="P206" s="301"/>
      <c r="Q206" s="301"/>
      <c r="R206" s="301"/>
      <c r="S206" s="301"/>
      <c r="T206" s="301"/>
      <c r="U206" s="301"/>
      <c r="V206" s="301"/>
      <c r="W206" s="301"/>
      <c r="X206" s="304"/>
      <c r="Y206" s="304"/>
    </row>
    <row r="207" spans="1:25" ht="15.75" customHeight="1" x14ac:dyDescent="0.2">
      <c r="A207" s="300"/>
      <c r="B207" s="300"/>
      <c r="C207" s="300"/>
      <c r="D207" s="300"/>
      <c r="E207" s="300"/>
      <c r="F207" s="300"/>
      <c r="G207" s="301"/>
      <c r="H207" s="301"/>
      <c r="I207" s="301"/>
      <c r="J207" s="301"/>
      <c r="K207" s="301"/>
      <c r="L207" s="301"/>
      <c r="M207" s="301"/>
      <c r="N207" s="301"/>
      <c r="O207" s="301"/>
      <c r="P207" s="301"/>
      <c r="Q207" s="301"/>
      <c r="R207" s="301"/>
      <c r="S207" s="301"/>
      <c r="T207" s="301"/>
      <c r="U207" s="301"/>
      <c r="V207" s="301"/>
      <c r="W207" s="301"/>
      <c r="X207" s="304"/>
      <c r="Y207" s="304"/>
    </row>
    <row r="208" spans="1:25" ht="15.75" customHeight="1" x14ac:dyDescent="0.2">
      <c r="A208" s="300"/>
      <c r="B208" s="300"/>
      <c r="C208" s="300"/>
      <c r="D208" s="300"/>
      <c r="E208" s="300"/>
      <c r="F208" s="300"/>
      <c r="G208" s="301"/>
      <c r="H208" s="301"/>
      <c r="I208" s="301"/>
      <c r="J208" s="301"/>
      <c r="K208" s="301"/>
      <c r="L208" s="301"/>
      <c r="M208" s="301"/>
      <c r="N208" s="301"/>
      <c r="O208" s="301"/>
      <c r="P208" s="301"/>
      <c r="Q208" s="301"/>
      <c r="R208" s="301"/>
      <c r="S208" s="301"/>
      <c r="T208" s="301"/>
      <c r="U208" s="301"/>
      <c r="V208" s="301"/>
      <c r="W208" s="301"/>
      <c r="X208" s="304"/>
      <c r="Y208" s="304"/>
    </row>
    <row r="209" spans="1:25" ht="15.75" customHeight="1" x14ac:dyDescent="0.2">
      <c r="A209" s="300"/>
      <c r="B209" s="300"/>
      <c r="C209" s="300"/>
      <c r="D209" s="300"/>
      <c r="E209" s="300"/>
      <c r="F209" s="300"/>
      <c r="G209" s="301"/>
      <c r="H209" s="301"/>
      <c r="I209" s="301"/>
      <c r="J209" s="301"/>
      <c r="K209" s="301"/>
      <c r="L209" s="301"/>
      <c r="M209" s="301"/>
      <c r="N209" s="301"/>
      <c r="O209" s="301"/>
      <c r="P209" s="301"/>
      <c r="Q209" s="301"/>
      <c r="R209" s="301"/>
      <c r="S209" s="301"/>
      <c r="T209" s="301"/>
      <c r="U209" s="301"/>
      <c r="V209" s="301"/>
      <c r="W209" s="301"/>
      <c r="X209" s="304"/>
      <c r="Y209" s="304"/>
    </row>
    <row r="210" spans="1:25" ht="15.75" customHeight="1" x14ac:dyDescent="0.2">
      <c r="A210" s="300"/>
      <c r="B210" s="300"/>
      <c r="C210" s="300"/>
      <c r="D210" s="300"/>
      <c r="E210" s="300"/>
      <c r="F210" s="300"/>
      <c r="G210" s="301"/>
      <c r="H210" s="301"/>
      <c r="I210" s="301"/>
      <c r="J210" s="301"/>
      <c r="K210" s="301"/>
      <c r="L210" s="301"/>
      <c r="M210" s="301"/>
      <c r="N210" s="301"/>
      <c r="O210" s="301"/>
      <c r="P210" s="301"/>
      <c r="Q210" s="301"/>
      <c r="R210" s="301"/>
      <c r="S210" s="301"/>
      <c r="T210" s="301"/>
      <c r="U210" s="301"/>
      <c r="V210" s="301"/>
      <c r="W210" s="301"/>
      <c r="X210" s="304"/>
      <c r="Y210" s="304"/>
    </row>
    <row r="211" spans="1:25" ht="15.75" customHeight="1" x14ac:dyDescent="0.2">
      <c r="A211" s="300"/>
      <c r="B211" s="300"/>
      <c r="C211" s="300"/>
      <c r="D211" s="300"/>
      <c r="E211" s="300"/>
      <c r="F211" s="300"/>
      <c r="G211" s="301"/>
      <c r="H211" s="301"/>
      <c r="I211" s="301"/>
      <c r="J211" s="301"/>
      <c r="K211" s="301"/>
      <c r="L211" s="301"/>
      <c r="M211" s="301"/>
      <c r="N211" s="301"/>
      <c r="O211" s="301"/>
      <c r="P211" s="301"/>
      <c r="Q211" s="301"/>
      <c r="R211" s="301"/>
      <c r="S211" s="301"/>
      <c r="T211" s="301"/>
      <c r="U211" s="301"/>
      <c r="V211" s="301"/>
      <c r="W211" s="301"/>
      <c r="X211" s="304"/>
      <c r="Y211" s="304"/>
    </row>
    <row r="212" spans="1:25" ht="15.75" customHeight="1" x14ac:dyDescent="0.2">
      <c r="A212" s="300"/>
      <c r="B212" s="300"/>
      <c r="C212" s="300"/>
      <c r="D212" s="300"/>
      <c r="E212" s="300"/>
      <c r="F212" s="300"/>
      <c r="G212" s="301"/>
      <c r="H212" s="301"/>
      <c r="I212" s="301"/>
      <c r="J212" s="301"/>
      <c r="K212" s="301"/>
      <c r="L212" s="301"/>
      <c r="M212" s="301"/>
      <c r="N212" s="301"/>
      <c r="O212" s="301"/>
      <c r="P212" s="301"/>
      <c r="Q212" s="301"/>
      <c r="R212" s="301"/>
      <c r="S212" s="301"/>
      <c r="T212" s="301"/>
      <c r="U212" s="301"/>
      <c r="V212" s="301"/>
      <c r="W212" s="301"/>
      <c r="X212" s="304"/>
      <c r="Y212" s="304"/>
    </row>
    <row r="213" spans="1:25" ht="15.75" customHeight="1" x14ac:dyDescent="0.2">
      <c r="A213" s="300"/>
      <c r="B213" s="300"/>
      <c r="C213" s="300"/>
      <c r="D213" s="300"/>
      <c r="E213" s="300"/>
      <c r="F213" s="300"/>
      <c r="G213" s="301"/>
      <c r="H213" s="301"/>
      <c r="I213" s="301"/>
      <c r="J213" s="301"/>
      <c r="K213" s="301"/>
      <c r="L213" s="301"/>
      <c r="M213" s="301"/>
      <c r="N213" s="301"/>
      <c r="O213" s="301"/>
      <c r="P213" s="301"/>
      <c r="Q213" s="301"/>
      <c r="R213" s="301"/>
      <c r="S213" s="301"/>
      <c r="T213" s="301"/>
      <c r="U213" s="301"/>
      <c r="V213" s="301"/>
      <c r="W213" s="301"/>
      <c r="X213" s="304"/>
      <c r="Y213" s="304"/>
    </row>
    <row r="214" spans="1:25" ht="15.75" customHeight="1" x14ac:dyDescent="0.2">
      <c r="A214" s="300"/>
      <c r="B214" s="300"/>
      <c r="C214" s="300"/>
      <c r="D214" s="300"/>
      <c r="E214" s="300"/>
      <c r="F214" s="300"/>
      <c r="G214" s="301"/>
      <c r="H214" s="301"/>
      <c r="I214" s="301"/>
      <c r="J214" s="301"/>
      <c r="K214" s="301"/>
      <c r="L214" s="301"/>
      <c r="M214" s="301"/>
      <c r="N214" s="301"/>
      <c r="O214" s="301"/>
      <c r="P214" s="301"/>
      <c r="Q214" s="301"/>
      <c r="R214" s="301"/>
      <c r="S214" s="301"/>
      <c r="T214" s="301"/>
      <c r="U214" s="301"/>
      <c r="V214" s="301"/>
      <c r="W214" s="301"/>
      <c r="X214" s="304"/>
      <c r="Y214" s="304"/>
    </row>
    <row r="215" spans="1:25" ht="15.75" customHeight="1" x14ac:dyDescent="0.2">
      <c r="A215" s="300"/>
      <c r="B215" s="300"/>
      <c r="C215" s="300"/>
      <c r="D215" s="300"/>
      <c r="E215" s="300"/>
      <c r="F215" s="300"/>
      <c r="G215" s="301"/>
      <c r="H215" s="301"/>
      <c r="I215" s="301"/>
      <c r="J215" s="301"/>
      <c r="K215" s="301"/>
      <c r="L215" s="301"/>
      <c r="M215" s="301"/>
      <c r="N215" s="301"/>
      <c r="O215" s="301"/>
      <c r="P215" s="301"/>
      <c r="Q215" s="301"/>
      <c r="R215" s="301"/>
      <c r="S215" s="301"/>
      <c r="T215" s="301"/>
      <c r="U215" s="301"/>
      <c r="V215" s="301"/>
      <c r="W215" s="301"/>
      <c r="X215" s="304"/>
      <c r="Y215" s="304"/>
    </row>
    <row r="216" spans="1:25" ht="15.75" customHeight="1" x14ac:dyDescent="0.2">
      <c r="A216" s="300"/>
      <c r="B216" s="300"/>
      <c r="C216" s="300"/>
      <c r="D216" s="300"/>
      <c r="E216" s="300"/>
      <c r="F216" s="300"/>
      <c r="G216" s="301"/>
      <c r="H216" s="301"/>
      <c r="I216" s="301"/>
      <c r="J216" s="301"/>
      <c r="K216" s="301"/>
      <c r="L216" s="301"/>
      <c r="M216" s="301"/>
      <c r="N216" s="301"/>
      <c r="O216" s="301"/>
      <c r="P216" s="301"/>
      <c r="Q216" s="301"/>
      <c r="R216" s="301"/>
      <c r="S216" s="301"/>
      <c r="T216" s="301"/>
      <c r="U216" s="301"/>
      <c r="V216" s="301"/>
      <c r="W216" s="301"/>
      <c r="X216" s="304"/>
      <c r="Y216" s="304"/>
    </row>
    <row r="217" spans="1:25" ht="15.75" customHeight="1" x14ac:dyDescent="0.2">
      <c r="A217" s="300"/>
      <c r="B217" s="300"/>
      <c r="C217" s="300"/>
      <c r="D217" s="300"/>
      <c r="E217" s="300"/>
      <c r="F217" s="300"/>
      <c r="G217" s="301"/>
      <c r="H217" s="301"/>
      <c r="I217" s="301"/>
      <c r="J217" s="301"/>
      <c r="K217" s="301"/>
      <c r="L217" s="301"/>
      <c r="M217" s="301"/>
      <c r="N217" s="301"/>
      <c r="O217" s="301"/>
      <c r="P217" s="301"/>
      <c r="Q217" s="301"/>
      <c r="R217" s="301"/>
      <c r="S217" s="301"/>
      <c r="T217" s="301"/>
      <c r="U217" s="301"/>
      <c r="V217" s="301"/>
      <c r="W217" s="301"/>
      <c r="X217" s="304"/>
      <c r="Y217" s="304"/>
    </row>
    <row r="218" spans="1:25" ht="15.75" customHeight="1" x14ac:dyDescent="0.2">
      <c r="A218" s="300"/>
      <c r="B218" s="300"/>
      <c r="C218" s="300"/>
      <c r="D218" s="300"/>
      <c r="E218" s="300"/>
      <c r="F218" s="300"/>
      <c r="G218" s="301"/>
      <c r="H218" s="301"/>
      <c r="I218" s="301"/>
      <c r="J218" s="301"/>
      <c r="K218" s="301"/>
      <c r="L218" s="301"/>
      <c r="M218" s="301"/>
      <c r="N218" s="301"/>
      <c r="O218" s="301"/>
      <c r="P218" s="301"/>
      <c r="Q218" s="301"/>
      <c r="R218" s="301"/>
      <c r="S218" s="301"/>
      <c r="T218" s="301"/>
      <c r="U218" s="301"/>
      <c r="V218" s="301"/>
      <c r="W218" s="301"/>
      <c r="X218" s="304"/>
      <c r="Y218" s="304"/>
    </row>
    <row r="219" spans="1:25" ht="15.75" customHeight="1" x14ac:dyDescent="0.2">
      <c r="A219" s="300"/>
      <c r="B219" s="300"/>
      <c r="C219" s="300"/>
      <c r="D219" s="300"/>
      <c r="E219" s="300"/>
      <c r="F219" s="300"/>
      <c r="G219" s="301"/>
      <c r="H219" s="301"/>
      <c r="I219" s="301"/>
      <c r="J219" s="301"/>
      <c r="K219" s="301"/>
      <c r="L219" s="301"/>
      <c r="M219" s="301"/>
      <c r="N219" s="301"/>
      <c r="O219" s="301"/>
      <c r="P219" s="301"/>
      <c r="Q219" s="301"/>
      <c r="R219" s="301"/>
      <c r="S219" s="301"/>
      <c r="T219" s="301"/>
      <c r="U219" s="301"/>
      <c r="V219" s="301"/>
      <c r="W219" s="301"/>
      <c r="X219" s="304"/>
      <c r="Y219" s="304"/>
    </row>
    <row r="220" spans="1:25" ht="15.75" customHeight="1" x14ac:dyDescent="0.2">
      <c r="A220" s="300"/>
      <c r="B220" s="300"/>
      <c r="C220" s="300"/>
      <c r="D220" s="300"/>
      <c r="E220" s="300"/>
      <c r="F220" s="300"/>
      <c r="G220" s="301"/>
      <c r="H220" s="301"/>
      <c r="I220" s="301"/>
      <c r="J220" s="301"/>
      <c r="K220" s="301"/>
      <c r="L220" s="301"/>
      <c r="M220" s="301"/>
      <c r="N220" s="301"/>
      <c r="O220" s="301"/>
      <c r="P220" s="301"/>
      <c r="Q220" s="301"/>
      <c r="R220" s="301"/>
      <c r="S220" s="301"/>
      <c r="T220" s="301"/>
      <c r="U220" s="301"/>
      <c r="V220" s="301"/>
      <c r="W220" s="301"/>
      <c r="X220" s="304"/>
      <c r="Y220" s="304"/>
    </row>
    <row r="221" spans="1:25" ht="15.75" customHeight="1" x14ac:dyDescent="0.2">
      <c r="A221" s="300"/>
      <c r="B221" s="300"/>
      <c r="C221" s="300"/>
      <c r="D221" s="300"/>
      <c r="E221" s="300"/>
      <c r="F221" s="300"/>
      <c r="G221" s="301"/>
      <c r="H221" s="301"/>
      <c r="I221" s="301"/>
      <c r="J221" s="301"/>
      <c r="K221" s="301"/>
      <c r="L221" s="301"/>
      <c r="M221" s="301"/>
      <c r="N221" s="301"/>
      <c r="O221" s="301"/>
      <c r="P221" s="301"/>
      <c r="Q221" s="301"/>
      <c r="R221" s="301"/>
      <c r="S221" s="301"/>
      <c r="T221" s="301"/>
      <c r="U221" s="301"/>
      <c r="V221" s="301"/>
      <c r="W221" s="301"/>
      <c r="X221" s="304"/>
      <c r="Y221" s="304"/>
    </row>
    <row r="222" spans="1:25" ht="15.75" customHeight="1" x14ac:dyDescent="0.2">
      <c r="A222" s="300"/>
      <c r="B222" s="300"/>
      <c r="C222" s="300"/>
      <c r="D222" s="300"/>
      <c r="E222" s="300"/>
      <c r="F222" s="300"/>
      <c r="G222" s="301"/>
      <c r="H222" s="301"/>
      <c r="I222" s="301"/>
      <c r="J222" s="301"/>
      <c r="K222" s="301"/>
      <c r="L222" s="301"/>
      <c r="M222" s="301"/>
      <c r="N222" s="301"/>
      <c r="O222" s="301"/>
      <c r="P222" s="301"/>
      <c r="Q222" s="301"/>
      <c r="R222" s="301"/>
      <c r="S222" s="301"/>
      <c r="T222" s="301"/>
      <c r="U222" s="301"/>
      <c r="V222" s="301"/>
      <c r="W222" s="301"/>
      <c r="X222" s="304"/>
      <c r="Y222" s="304"/>
    </row>
    <row r="223" spans="1:25" ht="15.75" customHeight="1" x14ac:dyDescent="0.2">
      <c r="A223" s="300"/>
      <c r="B223" s="300"/>
      <c r="C223" s="300"/>
      <c r="D223" s="300"/>
      <c r="E223" s="300"/>
      <c r="F223" s="300"/>
      <c r="G223" s="301"/>
      <c r="H223" s="301"/>
      <c r="I223" s="301"/>
      <c r="J223" s="301"/>
      <c r="K223" s="301"/>
      <c r="L223" s="301"/>
      <c r="M223" s="301"/>
      <c r="N223" s="301"/>
      <c r="O223" s="301"/>
      <c r="P223" s="301"/>
      <c r="Q223" s="301"/>
      <c r="R223" s="301"/>
      <c r="S223" s="301"/>
      <c r="T223" s="301"/>
      <c r="U223" s="301"/>
      <c r="V223" s="301"/>
      <c r="W223" s="301"/>
      <c r="X223" s="304"/>
      <c r="Y223" s="304"/>
    </row>
    <row r="224" spans="1:25" ht="15.75" customHeight="1" x14ac:dyDescent="0.2">
      <c r="A224" s="300"/>
      <c r="B224" s="300"/>
      <c r="C224" s="300"/>
      <c r="D224" s="300"/>
      <c r="E224" s="300"/>
      <c r="F224" s="300"/>
      <c r="G224" s="301"/>
      <c r="H224" s="301"/>
      <c r="I224" s="301"/>
      <c r="J224" s="301"/>
      <c r="K224" s="301"/>
      <c r="L224" s="301"/>
      <c r="M224" s="301"/>
      <c r="N224" s="301"/>
      <c r="O224" s="301"/>
      <c r="P224" s="301"/>
      <c r="Q224" s="301"/>
      <c r="R224" s="301"/>
      <c r="S224" s="301"/>
      <c r="T224" s="301"/>
      <c r="U224" s="301"/>
      <c r="V224" s="301"/>
      <c r="W224" s="301"/>
      <c r="X224" s="304"/>
      <c r="Y224" s="304"/>
    </row>
    <row r="225" spans="1:25" ht="15.75" customHeight="1" x14ac:dyDescent="0.2">
      <c r="A225" s="300"/>
      <c r="B225" s="300"/>
      <c r="C225" s="300"/>
      <c r="D225" s="300"/>
      <c r="E225" s="300"/>
      <c r="F225" s="300"/>
      <c r="G225" s="301"/>
      <c r="H225" s="301"/>
      <c r="I225" s="301"/>
      <c r="J225" s="301"/>
      <c r="K225" s="301"/>
      <c r="L225" s="301"/>
      <c r="M225" s="301"/>
      <c r="N225" s="301"/>
      <c r="O225" s="301"/>
      <c r="P225" s="301"/>
      <c r="Q225" s="301"/>
      <c r="R225" s="301"/>
      <c r="S225" s="301"/>
      <c r="T225" s="301"/>
      <c r="U225" s="301"/>
      <c r="V225" s="301"/>
      <c r="W225" s="301"/>
      <c r="X225" s="304"/>
      <c r="Y225" s="304"/>
    </row>
    <row r="226" spans="1:25" ht="15.75" customHeight="1" x14ac:dyDescent="0.2">
      <c r="A226" s="300"/>
      <c r="B226" s="300"/>
      <c r="C226" s="300"/>
      <c r="D226" s="300"/>
      <c r="E226" s="300"/>
      <c r="F226" s="300"/>
      <c r="G226" s="301"/>
      <c r="H226" s="301"/>
      <c r="I226" s="301"/>
      <c r="J226" s="301"/>
      <c r="K226" s="301"/>
      <c r="L226" s="301"/>
      <c r="M226" s="301"/>
      <c r="N226" s="301"/>
      <c r="O226" s="301"/>
      <c r="P226" s="301"/>
      <c r="Q226" s="301"/>
      <c r="R226" s="301"/>
      <c r="S226" s="301"/>
      <c r="T226" s="301"/>
      <c r="U226" s="301"/>
      <c r="V226" s="301"/>
      <c r="W226" s="301"/>
      <c r="X226" s="304"/>
      <c r="Y226" s="304"/>
    </row>
    <row r="227" spans="1:25" ht="15.75" customHeight="1" x14ac:dyDescent="0.2">
      <c r="A227" s="300"/>
      <c r="B227" s="300"/>
      <c r="C227" s="300"/>
      <c r="D227" s="300"/>
      <c r="E227" s="300"/>
      <c r="F227" s="300"/>
      <c r="G227" s="301"/>
      <c r="H227" s="301"/>
      <c r="I227" s="301"/>
      <c r="J227" s="301"/>
      <c r="K227" s="301"/>
      <c r="L227" s="301"/>
      <c r="M227" s="301"/>
      <c r="N227" s="301"/>
      <c r="O227" s="301"/>
      <c r="P227" s="301"/>
      <c r="Q227" s="301"/>
      <c r="R227" s="301"/>
      <c r="S227" s="301"/>
      <c r="T227" s="301"/>
      <c r="U227" s="301"/>
      <c r="V227" s="301"/>
      <c r="W227" s="301"/>
      <c r="X227" s="304"/>
      <c r="Y227" s="304"/>
    </row>
    <row r="228" spans="1:25" ht="15.75" customHeight="1" x14ac:dyDescent="0.2">
      <c r="A228" s="300"/>
      <c r="B228" s="300"/>
      <c r="C228" s="300"/>
      <c r="D228" s="300"/>
      <c r="E228" s="300"/>
      <c r="F228" s="300"/>
      <c r="G228" s="301"/>
      <c r="H228" s="301"/>
      <c r="I228" s="301"/>
      <c r="J228" s="301"/>
      <c r="K228" s="301"/>
      <c r="L228" s="301"/>
      <c r="M228" s="301"/>
      <c r="N228" s="301"/>
      <c r="O228" s="301"/>
      <c r="P228" s="301"/>
      <c r="Q228" s="301"/>
      <c r="R228" s="301"/>
      <c r="S228" s="301"/>
      <c r="T228" s="301"/>
      <c r="U228" s="301"/>
      <c r="V228" s="301"/>
      <c r="W228" s="301"/>
      <c r="X228" s="304"/>
      <c r="Y228" s="304"/>
    </row>
    <row r="229" spans="1:25" ht="15.75" customHeight="1" x14ac:dyDescent="0.2">
      <c r="A229" s="300"/>
      <c r="B229" s="300"/>
      <c r="C229" s="300"/>
      <c r="D229" s="300"/>
      <c r="E229" s="300"/>
      <c r="F229" s="300"/>
      <c r="G229" s="301"/>
      <c r="H229" s="301"/>
      <c r="I229" s="301"/>
      <c r="J229" s="301"/>
      <c r="K229" s="301"/>
      <c r="L229" s="301"/>
      <c r="M229" s="301"/>
      <c r="N229" s="301"/>
      <c r="O229" s="301"/>
      <c r="P229" s="301"/>
      <c r="Q229" s="301"/>
      <c r="R229" s="301"/>
      <c r="S229" s="301"/>
      <c r="T229" s="301"/>
      <c r="U229" s="301"/>
      <c r="V229" s="301"/>
      <c r="W229" s="301"/>
      <c r="X229" s="304"/>
      <c r="Y229" s="304"/>
    </row>
    <row r="230" spans="1:25" ht="15.75" customHeight="1" x14ac:dyDescent="0.2">
      <c r="A230" s="300"/>
      <c r="B230" s="300"/>
      <c r="C230" s="300"/>
      <c r="D230" s="300"/>
      <c r="E230" s="300"/>
      <c r="F230" s="300"/>
      <c r="G230" s="301"/>
      <c r="H230" s="301"/>
      <c r="I230" s="301"/>
      <c r="J230" s="301"/>
      <c r="K230" s="301"/>
      <c r="L230" s="301"/>
      <c r="M230" s="301"/>
      <c r="N230" s="301"/>
      <c r="O230" s="301"/>
      <c r="P230" s="301"/>
      <c r="Q230" s="301"/>
      <c r="R230" s="301"/>
      <c r="S230" s="301"/>
      <c r="T230" s="301"/>
      <c r="U230" s="301"/>
      <c r="V230" s="301"/>
      <c r="W230" s="301"/>
      <c r="X230" s="304"/>
      <c r="Y230" s="304"/>
    </row>
    <row r="231" spans="1:25" ht="15.75" customHeight="1" x14ac:dyDescent="0.2">
      <c r="A231" s="300"/>
      <c r="B231" s="300"/>
      <c r="C231" s="300"/>
      <c r="D231" s="300"/>
      <c r="E231" s="300"/>
      <c r="F231" s="300"/>
      <c r="G231" s="301"/>
      <c r="H231" s="301"/>
      <c r="I231" s="301"/>
      <c r="J231" s="301"/>
      <c r="K231" s="301"/>
      <c r="L231" s="301"/>
      <c r="M231" s="301"/>
      <c r="N231" s="301"/>
      <c r="O231" s="301"/>
      <c r="P231" s="301"/>
      <c r="Q231" s="301"/>
      <c r="R231" s="301"/>
      <c r="S231" s="301"/>
      <c r="T231" s="301"/>
      <c r="U231" s="301"/>
      <c r="V231" s="301"/>
      <c r="W231" s="301"/>
      <c r="X231" s="304"/>
      <c r="Y231" s="304"/>
    </row>
    <row r="232" spans="1:25" ht="15.75" customHeight="1" x14ac:dyDescent="0.2">
      <c r="A232" s="300"/>
      <c r="B232" s="300"/>
      <c r="C232" s="300"/>
      <c r="D232" s="300"/>
      <c r="E232" s="300"/>
      <c r="F232" s="300"/>
      <c r="G232" s="301"/>
      <c r="H232" s="301"/>
      <c r="I232" s="301"/>
      <c r="J232" s="301"/>
      <c r="K232" s="301"/>
      <c r="L232" s="301"/>
      <c r="M232" s="301"/>
      <c r="N232" s="301"/>
      <c r="O232" s="301"/>
      <c r="P232" s="301"/>
      <c r="Q232" s="301"/>
      <c r="R232" s="301"/>
      <c r="S232" s="301"/>
      <c r="T232" s="301"/>
      <c r="U232" s="301"/>
      <c r="V232" s="301"/>
      <c r="W232" s="301"/>
      <c r="X232" s="304"/>
      <c r="Y232" s="304"/>
    </row>
    <row r="233" spans="1:25" ht="15.75" customHeight="1" x14ac:dyDescent="0.2">
      <c r="A233" s="300"/>
      <c r="B233" s="300"/>
      <c r="C233" s="300"/>
      <c r="D233" s="300"/>
      <c r="E233" s="300"/>
      <c r="F233" s="300"/>
      <c r="G233" s="301"/>
      <c r="H233" s="301"/>
      <c r="I233" s="301"/>
      <c r="J233" s="301"/>
      <c r="K233" s="301"/>
      <c r="L233" s="301"/>
      <c r="M233" s="301"/>
      <c r="N233" s="301"/>
      <c r="O233" s="301"/>
      <c r="P233" s="301"/>
      <c r="Q233" s="301"/>
      <c r="R233" s="301"/>
      <c r="S233" s="301"/>
      <c r="T233" s="301"/>
      <c r="U233" s="301"/>
      <c r="V233" s="301"/>
      <c r="W233" s="301"/>
      <c r="X233" s="304"/>
      <c r="Y233" s="304"/>
    </row>
    <row r="234" spans="1:25" ht="15.75" customHeight="1" x14ac:dyDescent="0.2">
      <c r="A234" s="300"/>
      <c r="B234" s="300"/>
      <c r="C234" s="300"/>
      <c r="D234" s="300"/>
      <c r="E234" s="300"/>
      <c r="F234" s="300"/>
      <c r="G234" s="301"/>
      <c r="H234" s="301"/>
      <c r="I234" s="301"/>
      <c r="J234" s="301"/>
      <c r="K234" s="301"/>
      <c r="L234" s="301"/>
      <c r="M234" s="301"/>
      <c r="N234" s="301"/>
      <c r="O234" s="301"/>
      <c r="P234" s="301"/>
      <c r="Q234" s="301"/>
      <c r="R234" s="301"/>
      <c r="S234" s="301"/>
      <c r="T234" s="301"/>
      <c r="U234" s="301"/>
      <c r="V234" s="301"/>
      <c r="W234" s="301"/>
      <c r="X234" s="304"/>
      <c r="Y234" s="304"/>
    </row>
    <row r="235" spans="1:25" ht="15.75" customHeight="1" x14ac:dyDescent="0.2">
      <c r="A235" s="300"/>
      <c r="B235" s="300"/>
      <c r="C235" s="300"/>
      <c r="D235" s="300"/>
      <c r="E235" s="300"/>
      <c r="F235" s="300"/>
      <c r="G235" s="301"/>
      <c r="H235" s="301"/>
      <c r="I235" s="301"/>
      <c r="J235" s="301"/>
      <c r="K235" s="301"/>
      <c r="L235" s="301"/>
      <c r="M235" s="301"/>
      <c r="N235" s="301"/>
      <c r="O235" s="301"/>
      <c r="P235" s="301"/>
      <c r="Q235" s="301"/>
      <c r="R235" s="301"/>
      <c r="S235" s="301"/>
      <c r="T235" s="301"/>
      <c r="U235" s="301"/>
      <c r="V235" s="301"/>
      <c r="W235" s="301"/>
      <c r="X235" s="304"/>
      <c r="Y235" s="304"/>
    </row>
    <row r="236" spans="1:25" ht="15.75" customHeight="1" x14ac:dyDescent="0.2">
      <c r="A236" s="300"/>
      <c r="B236" s="300"/>
      <c r="C236" s="300"/>
      <c r="D236" s="300"/>
      <c r="E236" s="300"/>
      <c r="F236" s="300"/>
      <c r="G236" s="301"/>
      <c r="H236" s="301"/>
      <c r="I236" s="301"/>
      <c r="J236" s="301"/>
      <c r="K236" s="301"/>
      <c r="L236" s="301"/>
      <c r="M236" s="301"/>
      <c r="N236" s="301"/>
      <c r="O236" s="301"/>
      <c r="P236" s="301"/>
      <c r="Q236" s="301"/>
      <c r="R236" s="301"/>
      <c r="S236" s="301"/>
      <c r="T236" s="301"/>
      <c r="U236" s="301"/>
      <c r="V236" s="301"/>
      <c r="W236" s="301"/>
      <c r="X236" s="304"/>
      <c r="Y236" s="304"/>
    </row>
    <row r="237" spans="1:25" ht="15.75" customHeight="1" x14ac:dyDescent="0.2">
      <c r="A237" s="300"/>
      <c r="B237" s="300"/>
      <c r="C237" s="300"/>
      <c r="D237" s="300"/>
      <c r="E237" s="300"/>
      <c r="F237" s="300"/>
      <c r="G237" s="301"/>
      <c r="H237" s="301"/>
      <c r="I237" s="301"/>
      <c r="J237" s="301"/>
      <c r="K237" s="301"/>
      <c r="L237" s="301"/>
      <c r="M237" s="301"/>
      <c r="N237" s="301"/>
      <c r="O237" s="301"/>
      <c r="P237" s="301"/>
      <c r="Q237" s="301"/>
      <c r="R237" s="301"/>
      <c r="S237" s="301"/>
      <c r="T237" s="301"/>
      <c r="U237" s="301"/>
      <c r="V237" s="301"/>
      <c r="W237" s="301"/>
      <c r="X237" s="304"/>
      <c r="Y237" s="304"/>
    </row>
    <row r="238" spans="1:25" ht="15.75" customHeight="1" x14ac:dyDescent="0.2">
      <c r="A238" s="300"/>
      <c r="B238" s="300"/>
      <c r="C238" s="300"/>
      <c r="D238" s="300"/>
      <c r="E238" s="300"/>
      <c r="F238" s="300"/>
      <c r="G238" s="301"/>
      <c r="H238" s="301"/>
      <c r="I238" s="301"/>
      <c r="J238" s="301"/>
      <c r="K238" s="301"/>
      <c r="L238" s="301"/>
      <c r="M238" s="301"/>
      <c r="N238" s="301"/>
      <c r="O238" s="301"/>
      <c r="P238" s="301"/>
      <c r="Q238" s="301"/>
      <c r="R238" s="301"/>
      <c r="S238" s="301"/>
      <c r="T238" s="301"/>
      <c r="U238" s="301"/>
      <c r="V238" s="301"/>
      <c r="W238" s="301"/>
      <c r="X238" s="304"/>
      <c r="Y238" s="304"/>
    </row>
    <row r="239" spans="1:25" ht="15.75" customHeight="1" x14ac:dyDescent="0.2">
      <c r="A239" s="300"/>
      <c r="B239" s="300"/>
      <c r="C239" s="300"/>
      <c r="D239" s="300"/>
      <c r="E239" s="300"/>
      <c r="F239" s="300"/>
      <c r="G239" s="301"/>
      <c r="H239" s="301"/>
      <c r="I239" s="301"/>
      <c r="J239" s="301"/>
      <c r="K239" s="301"/>
      <c r="L239" s="301"/>
      <c r="M239" s="301"/>
      <c r="N239" s="301"/>
      <c r="O239" s="301"/>
      <c r="P239" s="301"/>
      <c r="Q239" s="301"/>
      <c r="R239" s="301"/>
      <c r="S239" s="301"/>
      <c r="T239" s="301"/>
      <c r="U239" s="301"/>
      <c r="V239" s="301"/>
      <c r="W239" s="301"/>
      <c r="X239" s="304"/>
      <c r="Y239" s="304"/>
    </row>
    <row r="240" spans="1:25" ht="15.75" customHeight="1" x14ac:dyDescent="0.2">
      <c r="A240" s="300"/>
      <c r="B240" s="300"/>
      <c r="C240" s="300"/>
      <c r="D240" s="300"/>
      <c r="E240" s="300"/>
      <c r="F240" s="300"/>
      <c r="G240" s="301"/>
      <c r="H240" s="301"/>
      <c r="I240" s="301"/>
      <c r="J240" s="301"/>
      <c r="K240" s="301"/>
      <c r="L240" s="301"/>
      <c r="M240" s="301"/>
      <c r="N240" s="301"/>
      <c r="O240" s="301"/>
      <c r="P240" s="301"/>
      <c r="Q240" s="301"/>
      <c r="R240" s="301"/>
      <c r="S240" s="301"/>
      <c r="T240" s="301"/>
      <c r="U240" s="301"/>
      <c r="V240" s="301"/>
      <c r="W240" s="301"/>
      <c r="X240" s="304"/>
      <c r="Y240" s="304"/>
    </row>
    <row r="241" spans="1:25" ht="15.75" customHeight="1" x14ac:dyDescent="0.2">
      <c r="A241" s="300"/>
      <c r="B241" s="300"/>
      <c r="C241" s="300"/>
      <c r="D241" s="300"/>
      <c r="E241" s="300"/>
      <c r="F241" s="300"/>
      <c r="G241" s="301"/>
      <c r="H241" s="301"/>
      <c r="I241" s="301"/>
      <c r="J241" s="301"/>
      <c r="K241" s="301"/>
      <c r="L241" s="301"/>
      <c r="M241" s="301"/>
      <c r="N241" s="301"/>
      <c r="O241" s="301"/>
      <c r="P241" s="301"/>
      <c r="Q241" s="301"/>
      <c r="R241" s="301"/>
      <c r="S241" s="301"/>
      <c r="T241" s="301"/>
      <c r="U241" s="301"/>
      <c r="V241" s="301"/>
      <c r="W241" s="301"/>
      <c r="X241" s="304"/>
      <c r="Y241" s="304"/>
    </row>
    <row r="242" spans="1:25" ht="15.75" customHeight="1" x14ac:dyDescent="0.2">
      <c r="A242" s="300"/>
      <c r="B242" s="300"/>
      <c r="C242" s="300"/>
      <c r="D242" s="300"/>
      <c r="E242" s="300"/>
      <c r="F242" s="300"/>
      <c r="G242" s="301"/>
      <c r="H242" s="301"/>
      <c r="I242" s="301"/>
      <c r="J242" s="301"/>
      <c r="K242" s="301"/>
      <c r="L242" s="301"/>
      <c r="M242" s="301"/>
      <c r="N242" s="301"/>
      <c r="O242" s="301"/>
      <c r="P242" s="301"/>
      <c r="Q242" s="301"/>
      <c r="R242" s="301"/>
      <c r="S242" s="301"/>
      <c r="T242" s="301"/>
      <c r="U242" s="301"/>
      <c r="V242" s="301"/>
      <c r="W242" s="301"/>
      <c r="X242" s="304"/>
      <c r="Y242" s="304"/>
    </row>
    <row r="243" spans="1:25" ht="15.75" customHeight="1" x14ac:dyDescent="0.2">
      <c r="A243" s="300"/>
      <c r="B243" s="300"/>
      <c r="C243" s="300"/>
      <c r="D243" s="300"/>
      <c r="E243" s="300"/>
      <c r="F243" s="300"/>
      <c r="G243" s="301"/>
      <c r="H243" s="301"/>
      <c r="I243" s="301"/>
      <c r="J243" s="301"/>
      <c r="K243" s="301"/>
      <c r="L243" s="301"/>
      <c r="M243" s="301"/>
      <c r="N243" s="301"/>
      <c r="O243" s="301"/>
      <c r="P243" s="301"/>
      <c r="Q243" s="301"/>
      <c r="R243" s="301"/>
      <c r="S243" s="301"/>
      <c r="T243" s="301"/>
      <c r="U243" s="301"/>
      <c r="V243" s="301"/>
      <c r="W243" s="301"/>
      <c r="X243" s="304"/>
      <c r="Y243" s="304"/>
    </row>
    <row r="244" spans="1:25" ht="15.75" customHeight="1" x14ac:dyDescent="0.2">
      <c r="A244" s="300"/>
      <c r="B244" s="300"/>
      <c r="C244" s="300"/>
      <c r="D244" s="300"/>
      <c r="E244" s="300"/>
      <c r="F244" s="300"/>
      <c r="G244" s="301"/>
      <c r="H244" s="301"/>
      <c r="I244" s="301"/>
      <c r="J244" s="301"/>
      <c r="K244" s="301"/>
      <c r="L244" s="301"/>
      <c r="M244" s="301"/>
      <c r="N244" s="301"/>
      <c r="O244" s="301"/>
      <c r="P244" s="301"/>
      <c r="Q244" s="301"/>
      <c r="R244" s="301"/>
      <c r="S244" s="301"/>
      <c r="T244" s="301"/>
      <c r="U244" s="301"/>
      <c r="V244" s="301"/>
      <c r="W244" s="301"/>
      <c r="X244" s="304"/>
      <c r="Y244" s="304"/>
    </row>
    <row r="245" spans="1:25" ht="15.75" customHeight="1" x14ac:dyDescent="0.2">
      <c r="A245" s="300"/>
      <c r="B245" s="300"/>
      <c r="C245" s="300"/>
      <c r="D245" s="300"/>
      <c r="E245" s="300"/>
      <c r="F245" s="300"/>
      <c r="G245" s="301"/>
      <c r="H245" s="301"/>
      <c r="I245" s="301"/>
      <c r="J245" s="301"/>
      <c r="K245" s="301"/>
      <c r="L245" s="301"/>
      <c r="M245" s="301"/>
      <c r="N245" s="301"/>
      <c r="O245" s="301"/>
      <c r="P245" s="301"/>
      <c r="Q245" s="301"/>
      <c r="R245" s="301"/>
      <c r="S245" s="301"/>
      <c r="T245" s="301"/>
      <c r="U245" s="301"/>
      <c r="V245" s="301"/>
      <c r="W245" s="301"/>
      <c r="X245" s="304"/>
      <c r="Y245" s="304"/>
    </row>
    <row r="246" spans="1:25" ht="15.75" customHeight="1" x14ac:dyDescent="0.2">
      <c r="A246" s="300"/>
      <c r="B246" s="300"/>
      <c r="C246" s="300"/>
      <c r="D246" s="300"/>
      <c r="E246" s="300"/>
      <c r="F246" s="300"/>
      <c r="G246" s="301"/>
      <c r="H246" s="301"/>
      <c r="I246" s="301"/>
      <c r="J246" s="301"/>
      <c r="K246" s="301"/>
      <c r="L246" s="301"/>
      <c r="M246" s="301"/>
      <c r="N246" s="301"/>
      <c r="O246" s="301"/>
      <c r="P246" s="301"/>
      <c r="Q246" s="301"/>
      <c r="R246" s="301"/>
      <c r="S246" s="301"/>
      <c r="T246" s="301"/>
      <c r="U246" s="301"/>
      <c r="V246" s="301"/>
      <c r="W246" s="301"/>
      <c r="X246" s="304"/>
      <c r="Y246" s="304"/>
    </row>
    <row r="247" spans="1:25" ht="15.75" customHeight="1" x14ac:dyDescent="0.2">
      <c r="A247" s="300"/>
      <c r="B247" s="300"/>
      <c r="C247" s="300"/>
      <c r="D247" s="300"/>
      <c r="E247" s="300"/>
      <c r="F247" s="300"/>
      <c r="G247" s="301"/>
      <c r="H247" s="301"/>
      <c r="I247" s="301"/>
      <c r="J247" s="301"/>
      <c r="K247" s="301"/>
      <c r="L247" s="301"/>
      <c r="M247" s="301"/>
      <c r="N247" s="301"/>
      <c r="O247" s="301"/>
      <c r="P247" s="301"/>
      <c r="Q247" s="301"/>
      <c r="R247" s="301"/>
      <c r="S247" s="301"/>
      <c r="T247" s="301"/>
      <c r="U247" s="301"/>
      <c r="V247" s="301"/>
      <c r="W247" s="301"/>
      <c r="X247" s="304"/>
      <c r="Y247" s="304"/>
    </row>
    <row r="248" spans="1:25" ht="15.75" customHeight="1" x14ac:dyDescent="0.2">
      <c r="A248" s="300"/>
      <c r="B248" s="300"/>
      <c r="C248" s="300"/>
      <c r="D248" s="300"/>
      <c r="E248" s="300"/>
      <c r="F248" s="300"/>
      <c r="G248" s="301"/>
      <c r="H248" s="301"/>
      <c r="I248" s="301"/>
      <c r="J248" s="301"/>
      <c r="K248" s="301"/>
      <c r="L248" s="301"/>
      <c r="M248" s="301"/>
      <c r="N248" s="301"/>
      <c r="O248" s="301"/>
      <c r="P248" s="301"/>
      <c r="Q248" s="301"/>
      <c r="R248" s="301"/>
      <c r="S248" s="301"/>
      <c r="T248" s="301"/>
      <c r="U248" s="301"/>
      <c r="V248" s="301"/>
      <c r="W248" s="301"/>
      <c r="X248" s="304"/>
      <c r="Y248" s="304"/>
    </row>
    <row r="249" spans="1:25" ht="15.75" customHeight="1" x14ac:dyDescent="0.2">
      <c r="A249" s="300"/>
      <c r="B249" s="300"/>
      <c r="C249" s="300"/>
      <c r="D249" s="300"/>
      <c r="E249" s="300"/>
      <c r="F249" s="300"/>
      <c r="G249" s="301"/>
      <c r="H249" s="301"/>
      <c r="I249" s="301"/>
      <c r="J249" s="301"/>
      <c r="K249" s="301"/>
      <c r="L249" s="301"/>
      <c r="M249" s="301"/>
      <c r="N249" s="301"/>
      <c r="O249" s="301"/>
      <c r="P249" s="301"/>
      <c r="Q249" s="301"/>
      <c r="R249" s="301"/>
      <c r="S249" s="301"/>
      <c r="T249" s="301"/>
      <c r="U249" s="301"/>
      <c r="V249" s="301"/>
      <c r="W249" s="301"/>
      <c r="X249" s="304"/>
      <c r="Y249" s="304"/>
    </row>
    <row r="250" spans="1:25" ht="15.75" customHeight="1" x14ac:dyDescent="0.2">
      <c r="A250" s="300"/>
      <c r="B250" s="300"/>
      <c r="C250" s="300"/>
      <c r="D250" s="300"/>
      <c r="E250" s="300"/>
      <c r="F250" s="300"/>
      <c r="G250" s="301"/>
      <c r="H250" s="301"/>
      <c r="I250" s="301"/>
      <c r="J250" s="301"/>
      <c r="K250" s="301"/>
      <c r="L250" s="301"/>
      <c r="M250" s="301"/>
      <c r="N250" s="301"/>
      <c r="O250" s="301"/>
      <c r="P250" s="301"/>
      <c r="Q250" s="301"/>
      <c r="R250" s="301"/>
      <c r="S250" s="301"/>
      <c r="T250" s="301"/>
      <c r="U250" s="301"/>
      <c r="V250" s="301"/>
      <c r="W250" s="301"/>
      <c r="X250" s="304"/>
      <c r="Y250" s="304"/>
    </row>
    <row r="251" spans="1:25" ht="15.75" customHeight="1" x14ac:dyDescent="0.2">
      <c r="A251" s="300"/>
      <c r="B251" s="300"/>
      <c r="C251" s="300"/>
      <c r="D251" s="300"/>
      <c r="E251" s="300"/>
      <c r="F251" s="300"/>
      <c r="G251" s="301"/>
      <c r="H251" s="301"/>
      <c r="I251" s="301"/>
      <c r="J251" s="301"/>
      <c r="K251" s="301"/>
      <c r="L251" s="301"/>
      <c r="M251" s="301"/>
      <c r="N251" s="301"/>
      <c r="O251" s="301"/>
      <c r="P251" s="301"/>
      <c r="Q251" s="301"/>
      <c r="R251" s="301"/>
      <c r="S251" s="301"/>
      <c r="T251" s="301"/>
      <c r="U251" s="301"/>
      <c r="V251" s="301"/>
      <c r="W251" s="301"/>
      <c r="X251" s="304"/>
      <c r="Y251" s="304"/>
    </row>
    <row r="252" spans="1:25" ht="15.75" customHeight="1" x14ac:dyDescent="0.2">
      <c r="A252" s="300"/>
      <c r="B252" s="300"/>
      <c r="C252" s="300"/>
      <c r="D252" s="300"/>
      <c r="E252" s="300"/>
      <c r="F252" s="300"/>
      <c r="G252" s="301"/>
      <c r="H252" s="301"/>
      <c r="I252" s="301"/>
      <c r="J252" s="301"/>
      <c r="K252" s="301"/>
      <c r="L252" s="301"/>
      <c r="M252" s="301"/>
      <c r="N252" s="301"/>
      <c r="O252" s="301"/>
      <c r="P252" s="301"/>
      <c r="Q252" s="301"/>
      <c r="R252" s="301"/>
      <c r="S252" s="301"/>
      <c r="T252" s="301"/>
      <c r="U252" s="301"/>
      <c r="V252" s="301"/>
      <c r="W252" s="301"/>
      <c r="X252" s="304"/>
      <c r="Y252" s="304"/>
    </row>
    <row r="253" spans="1:25" ht="15.75" customHeight="1" x14ac:dyDescent="0.2">
      <c r="A253" s="300"/>
      <c r="B253" s="300"/>
      <c r="C253" s="300"/>
      <c r="D253" s="300"/>
      <c r="E253" s="300"/>
      <c r="F253" s="300"/>
      <c r="G253" s="301"/>
      <c r="H253" s="301"/>
      <c r="I253" s="301"/>
      <c r="J253" s="301"/>
      <c r="K253" s="301"/>
      <c r="L253" s="301"/>
      <c r="M253" s="301"/>
      <c r="N253" s="301"/>
      <c r="O253" s="301"/>
      <c r="P253" s="301"/>
      <c r="Q253" s="301"/>
      <c r="R253" s="301"/>
      <c r="S253" s="301"/>
      <c r="T253" s="301"/>
      <c r="U253" s="301"/>
      <c r="V253" s="301"/>
      <c r="W253" s="301"/>
      <c r="X253" s="304"/>
      <c r="Y253" s="304"/>
    </row>
    <row r="254" spans="1:25" ht="15.75" customHeight="1" x14ac:dyDescent="0.2">
      <c r="A254" s="300"/>
      <c r="B254" s="300"/>
      <c r="C254" s="300"/>
      <c r="D254" s="300"/>
      <c r="E254" s="300"/>
      <c r="F254" s="300"/>
      <c r="G254" s="301"/>
      <c r="H254" s="301"/>
      <c r="I254" s="301"/>
      <c r="J254" s="301"/>
      <c r="K254" s="301"/>
      <c r="L254" s="301"/>
      <c r="M254" s="301"/>
      <c r="N254" s="301"/>
      <c r="O254" s="301"/>
      <c r="P254" s="301"/>
      <c r="Q254" s="301"/>
      <c r="R254" s="301"/>
      <c r="S254" s="301"/>
      <c r="T254" s="301"/>
      <c r="U254" s="301"/>
      <c r="V254" s="301"/>
      <c r="W254" s="301"/>
      <c r="X254" s="304"/>
      <c r="Y254" s="304"/>
    </row>
    <row r="255" spans="1:25" ht="15.75" customHeight="1" x14ac:dyDescent="0.2">
      <c r="A255" s="317"/>
      <c r="B255" s="317"/>
      <c r="C255" s="317"/>
      <c r="D255" s="317"/>
      <c r="E255" s="317"/>
      <c r="F255" s="317"/>
      <c r="G255" s="304"/>
      <c r="H255" s="318"/>
      <c r="I255" s="318"/>
      <c r="J255" s="304"/>
      <c r="K255" s="304"/>
      <c r="L255" s="304"/>
      <c r="M255" s="304"/>
      <c r="N255" s="304"/>
      <c r="O255" s="304"/>
      <c r="P255" s="304"/>
      <c r="Q255" s="304"/>
      <c r="R255" s="304"/>
      <c r="S255" s="304"/>
      <c r="T255" s="304"/>
      <c r="U255" s="304"/>
      <c r="V255" s="304"/>
      <c r="W255" s="304"/>
      <c r="X255" s="304"/>
      <c r="Y255" s="304"/>
    </row>
    <row r="256" spans="1:25" ht="15.75" customHeight="1" x14ac:dyDescent="0.2">
      <c r="A256" s="317"/>
      <c r="B256" s="317"/>
      <c r="C256" s="317"/>
      <c r="D256" s="317"/>
      <c r="E256" s="317"/>
      <c r="F256" s="317"/>
      <c r="G256" s="304"/>
      <c r="H256" s="318"/>
      <c r="I256" s="318"/>
      <c r="J256" s="304"/>
      <c r="K256" s="304"/>
      <c r="L256" s="304"/>
      <c r="M256" s="304"/>
      <c r="N256" s="304"/>
      <c r="O256" s="304"/>
      <c r="P256" s="304"/>
      <c r="Q256" s="304"/>
      <c r="R256" s="304"/>
      <c r="S256" s="304"/>
      <c r="T256" s="304"/>
      <c r="U256" s="304"/>
      <c r="V256" s="304"/>
      <c r="W256" s="304"/>
      <c r="X256" s="304"/>
      <c r="Y256" s="304"/>
    </row>
    <row r="257" spans="1:25" ht="15.75" customHeight="1" x14ac:dyDescent="0.2">
      <c r="A257" s="317"/>
      <c r="B257" s="317"/>
      <c r="C257" s="317"/>
      <c r="D257" s="317"/>
      <c r="E257" s="317"/>
      <c r="F257" s="317"/>
      <c r="G257" s="304"/>
      <c r="H257" s="318"/>
      <c r="I257" s="318"/>
      <c r="J257" s="304"/>
      <c r="K257" s="304"/>
      <c r="L257" s="304"/>
      <c r="M257" s="304"/>
      <c r="N257" s="304"/>
      <c r="O257" s="304"/>
      <c r="P257" s="304"/>
      <c r="Q257" s="304"/>
      <c r="R257" s="304"/>
      <c r="S257" s="304"/>
      <c r="T257" s="304"/>
      <c r="U257" s="304"/>
      <c r="V257" s="304"/>
      <c r="W257" s="304"/>
      <c r="X257" s="304"/>
      <c r="Y257" s="304"/>
    </row>
    <row r="258" spans="1:25" ht="15.75" customHeight="1" x14ac:dyDescent="0.2">
      <c r="A258" s="317"/>
      <c r="B258" s="317"/>
      <c r="C258" s="317"/>
      <c r="D258" s="317"/>
      <c r="E258" s="317"/>
      <c r="F258" s="317"/>
      <c r="G258" s="304"/>
      <c r="H258" s="318"/>
      <c r="I258" s="318"/>
      <c r="J258" s="304"/>
      <c r="K258" s="304"/>
      <c r="L258" s="304"/>
      <c r="M258" s="304"/>
      <c r="N258" s="304"/>
      <c r="O258" s="304"/>
      <c r="P258" s="304"/>
      <c r="Q258" s="304"/>
      <c r="R258" s="304"/>
      <c r="S258" s="304"/>
      <c r="T258" s="304"/>
      <c r="U258" s="304"/>
      <c r="V258" s="304"/>
      <c r="W258" s="304"/>
      <c r="X258" s="304"/>
      <c r="Y258" s="304"/>
    </row>
    <row r="259" spans="1:25" ht="15.75" customHeight="1" x14ac:dyDescent="0.2">
      <c r="A259" s="317"/>
      <c r="B259" s="317"/>
      <c r="C259" s="317"/>
      <c r="D259" s="317"/>
      <c r="E259" s="317"/>
      <c r="F259" s="317"/>
      <c r="G259" s="304"/>
      <c r="H259" s="318"/>
      <c r="I259" s="318"/>
      <c r="J259" s="304"/>
      <c r="K259" s="304"/>
      <c r="L259" s="304"/>
      <c r="M259" s="304"/>
      <c r="N259" s="304"/>
      <c r="O259" s="304"/>
      <c r="P259" s="304"/>
      <c r="Q259" s="304"/>
      <c r="R259" s="304"/>
      <c r="S259" s="304"/>
      <c r="T259" s="304"/>
      <c r="U259" s="304"/>
      <c r="V259" s="304"/>
      <c r="W259" s="304"/>
      <c r="X259" s="304"/>
      <c r="Y259" s="304"/>
    </row>
    <row r="260" spans="1:25" ht="15.75" customHeight="1" x14ac:dyDescent="0.2">
      <c r="A260" s="317"/>
      <c r="B260" s="317"/>
      <c r="C260" s="317"/>
      <c r="D260" s="317"/>
      <c r="E260" s="317"/>
      <c r="F260" s="317"/>
      <c r="G260" s="304"/>
      <c r="H260" s="318"/>
      <c r="I260" s="318"/>
      <c r="J260" s="304"/>
      <c r="K260" s="304"/>
      <c r="L260" s="304"/>
      <c r="M260" s="304"/>
      <c r="N260" s="304"/>
      <c r="O260" s="304"/>
      <c r="P260" s="304"/>
      <c r="Q260" s="304"/>
      <c r="R260" s="304"/>
      <c r="S260" s="304"/>
      <c r="T260" s="304"/>
      <c r="U260" s="304"/>
      <c r="V260" s="304"/>
      <c r="W260" s="304"/>
      <c r="X260" s="304"/>
      <c r="Y260" s="304"/>
    </row>
    <row r="261" spans="1:25" ht="15.75" customHeight="1" x14ac:dyDescent="0.2">
      <c r="A261" s="317"/>
      <c r="B261" s="317"/>
      <c r="C261" s="317"/>
      <c r="D261" s="317"/>
      <c r="E261" s="317"/>
      <c r="F261" s="317"/>
      <c r="G261" s="304"/>
      <c r="H261" s="318"/>
      <c r="I261" s="318"/>
      <c r="J261" s="304"/>
      <c r="K261" s="304"/>
      <c r="L261" s="304"/>
      <c r="M261" s="304"/>
      <c r="N261" s="304"/>
      <c r="O261" s="304"/>
      <c r="P261" s="304"/>
      <c r="Q261" s="304"/>
      <c r="R261" s="304"/>
      <c r="S261" s="304"/>
      <c r="T261" s="304"/>
      <c r="U261" s="304"/>
      <c r="V261" s="304"/>
      <c r="W261" s="304"/>
      <c r="X261" s="304"/>
      <c r="Y261" s="304"/>
    </row>
    <row r="262" spans="1:25" ht="15.75" customHeight="1" x14ac:dyDescent="0.2">
      <c r="A262" s="317"/>
      <c r="B262" s="317"/>
      <c r="C262" s="317"/>
      <c r="D262" s="317"/>
      <c r="E262" s="317"/>
      <c r="F262" s="317"/>
      <c r="G262" s="304"/>
      <c r="H262" s="318"/>
      <c r="I262" s="318"/>
      <c r="J262" s="304"/>
      <c r="K262" s="304"/>
      <c r="L262" s="304"/>
      <c r="M262" s="304"/>
      <c r="N262" s="304"/>
      <c r="O262" s="304"/>
      <c r="P262" s="304"/>
      <c r="Q262" s="304"/>
      <c r="R262" s="304"/>
      <c r="S262" s="304"/>
      <c r="T262" s="304"/>
      <c r="U262" s="304"/>
      <c r="V262" s="304"/>
      <c r="W262" s="304"/>
      <c r="X262" s="304"/>
      <c r="Y262" s="304"/>
    </row>
    <row r="263" spans="1:25" ht="15.75" customHeight="1" x14ac:dyDescent="0.2">
      <c r="A263" s="317"/>
      <c r="B263" s="317"/>
      <c r="C263" s="317"/>
      <c r="D263" s="317"/>
      <c r="E263" s="317"/>
      <c r="F263" s="317"/>
      <c r="G263" s="304"/>
      <c r="H263" s="318"/>
      <c r="I263" s="318"/>
      <c r="J263" s="304"/>
      <c r="K263" s="304"/>
      <c r="L263" s="304"/>
      <c r="M263" s="304"/>
      <c r="N263" s="304"/>
      <c r="O263" s="304"/>
      <c r="P263" s="304"/>
      <c r="Q263" s="304"/>
      <c r="R263" s="304"/>
      <c r="S263" s="304"/>
      <c r="T263" s="304"/>
      <c r="U263" s="304"/>
      <c r="V263" s="304"/>
      <c r="W263" s="304"/>
      <c r="X263" s="304"/>
      <c r="Y263" s="304"/>
    </row>
    <row r="264" spans="1:25" ht="15.75" customHeight="1" x14ac:dyDescent="0.2">
      <c r="A264" s="317"/>
      <c r="B264" s="317"/>
      <c r="C264" s="317"/>
      <c r="D264" s="317"/>
      <c r="E264" s="317"/>
      <c r="F264" s="317"/>
      <c r="G264" s="304"/>
      <c r="H264" s="318"/>
      <c r="I264" s="318"/>
      <c r="J264" s="304"/>
      <c r="K264" s="304"/>
      <c r="L264" s="304"/>
      <c r="M264" s="304"/>
      <c r="N264" s="304"/>
      <c r="O264" s="304"/>
      <c r="P264" s="304"/>
      <c r="Q264" s="304"/>
      <c r="R264" s="304"/>
      <c r="S264" s="304"/>
      <c r="T264" s="304"/>
      <c r="U264" s="304"/>
      <c r="V264" s="304"/>
      <c r="W264" s="304"/>
      <c r="X264" s="304"/>
      <c r="Y264" s="304"/>
    </row>
    <row r="265" spans="1:25" ht="15.75" customHeight="1" x14ac:dyDescent="0.2">
      <c r="A265" s="317"/>
      <c r="B265" s="317"/>
      <c r="C265" s="317"/>
      <c r="D265" s="317"/>
      <c r="E265" s="317"/>
      <c r="F265" s="317"/>
      <c r="G265" s="304"/>
      <c r="H265" s="318"/>
      <c r="I265" s="318"/>
      <c r="J265" s="304"/>
      <c r="K265" s="304"/>
      <c r="L265" s="304"/>
      <c r="M265" s="304"/>
      <c r="N265" s="304"/>
      <c r="O265" s="304"/>
      <c r="P265" s="304"/>
      <c r="Q265" s="304"/>
      <c r="R265" s="304"/>
      <c r="S265" s="304"/>
      <c r="T265" s="304"/>
      <c r="U265" s="304"/>
      <c r="V265" s="304"/>
      <c r="W265" s="304"/>
      <c r="X265" s="304"/>
      <c r="Y265" s="304"/>
    </row>
    <row r="266" spans="1:25" ht="15.75" customHeight="1" x14ac:dyDescent="0.2">
      <c r="A266" s="317"/>
      <c r="B266" s="317"/>
      <c r="C266" s="317"/>
      <c r="D266" s="317"/>
      <c r="E266" s="317"/>
      <c r="F266" s="317"/>
      <c r="G266" s="304"/>
      <c r="H266" s="318"/>
      <c r="I266" s="318"/>
      <c r="J266" s="304"/>
      <c r="K266" s="304"/>
      <c r="L266" s="304"/>
      <c r="M266" s="304"/>
      <c r="N266" s="304"/>
      <c r="O266" s="304"/>
      <c r="P266" s="304"/>
      <c r="Q266" s="304"/>
      <c r="R266" s="304"/>
      <c r="S266" s="304"/>
      <c r="T266" s="304"/>
      <c r="U266" s="304"/>
      <c r="V266" s="304"/>
      <c r="W266" s="304"/>
      <c r="X266" s="304"/>
      <c r="Y266" s="304"/>
    </row>
    <row r="267" spans="1:25" ht="15.75" customHeight="1" x14ac:dyDescent="0.2">
      <c r="A267" s="317"/>
      <c r="B267" s="317"/>
      <c r="C267" s="317"/>
      <c r="D267" s="317"/>
      <c r="E267" s="317"/>
      <c r="F267" s="317"/>
      <c r="G267" s="304"/>
      <c r="H267" s="318"/>
      <c r="I267" s="318"/>
      <c r="J267" s="304"/>
      <c r="K267" s="304"/>
      <c r="L267" s="304"/>
      <c r="M267" s="304"/>
      <c r="N267" s="304"/>
      <c r="O267" s="304"/>
      <c r="P267" s="304"/>
      <c r="Q267" s="304"/>
      <c r="R267" s="304"/>
      <c r="S267" s="304"/>
      <c r="T267" s="304"/>
      <c r="U267" s="304"/>
      <c r="V267" s="304"/>
      <c r="W267" s="304"/>
      <c r="X267" s="304"/>
      <c r="Y267" s="304"/>
    </row>
    <row r="268" spans="1:25" ht="15.75" customHeight="1" x14ac:dyDescent="0.2">
      <c r="A268" s="317"/>
      <c r="B268" s="317"/>
      <c r="C268" s="317"/>
      <c r="D268" s="317"/>
      <c r="E268" s="317"/>
      <c r="F268" s="317"/>
      <c r="G268" s="304"/>
      <c r="H268" s="318"/>
      <c r="I268" s="318"/>
      <c r="J268" s="304"/>
      <c r="K268" s="304"/>
      <c r="L268" s="304"/>
      <c r="M268" s="304"/>
      <c r="N268" s="304"/>
      <c r="O268" s="304"/>
      <c r="P268" s="304"/>
      <c r="Q268" s="304"/>
      <c r="R268" s="304"/>
      <c r="S268" s="304"/>
      <c r="T268" s="304"/>
      <c r="U268" s="304"/>
      <c r="V268" s="304"/>
      <c r="W268" s="304"/>
      <c r="X268" s="304"/>
      <c r="Y268" s="304"/>
    </row>
    <row r="269" spans="1:25" ht="15.75" customHeight="1" x14ac:dyDescent="0.2">
      <c r="A269" s="317"/>
      <c r="B269" s="317"/>
      <c r="C269" s="317"/>
      <c r="D269" s="317"/>
      <c r="E269" s="317"/>
      <c r="F269" s="317"/>
      <c r="G269" s="304"/>
      <c r="H269" s="318"/>
      <c r="I269" s="318"/>
      <c r="J269" s="304"/>
      <c r="K269" s="304"/>
      <c r="L269" s="304"/>
      <c r="M269" s="304"/>
      <c r="N269" s="304"/>
      <c r="O269" s="304"/>
      <c r="P269" s="304"/>
      <c r="Q269" s="304"/>
      <c r="R269" s="304"/>
      <c r="S269" s="304"/>
      <c r="T269" s="304"/>
      <c r="U269" s="304"/>
      <c r="V269" s="304"/>
      <c r="W269" s="304"/>
      <c r="X269" s="304"/>
      <c r="Y269" s="304"/>
    </row>
    <row r="270" spans="1:25" ht="15.75" customHeight="1" x14ac:dyDescent="0.2">
      <c r="A270" s="317"/>
      <c r="B270" s="317"/>
      <c r="C270" s="317"/>
      <c r="D270" s="317"/>
      <c r="E270" s="317"/>
      <c r="F270" s="317"/>
      <c r="G270" s="304"/>
      <c r="H270" s="318"/>
      <c r="I270" s="318"/>
      <c r="J270" s="304"/>
      <c r="K270" s="304"/>
      <c r="L270" s="304"/>
      <c r="M270" s="304"/>
      <c r="N270" s="304"/>
      <c r="O270" s="304"/>
      <c r="P270" s="304"/>
      <c r="Q270" s="304"/>
      <c r="R270" s="304"/>
      <c r="S270" s="304"/>
      <c r="T270" s="304"/>
      <c r="U270" s="304"/>
      <c r="V270" s="304"/>
      <c r="W270" s="304"/>
      <c r="X270" s="304"/>
      <c r="Y270" s="304"/>
    </row>
    <row r="271" spans="1:25" ht="15.75" customHeight="1" x14ac:dyDescent="0.2">
      <c r="A271" s="317"/>
      <c r="B271" s="317"/>
      <c r="C271" s="317"/>
      <c r="D271" s="317"/>
      <c r="E271" s="317"/>
      <c r="F271" s="317"/>
      <c r="G271" s="304"/>
      <c r="H271" s="318"/>
      <c r="I271" s="318"/>
      <c r="J271" s="304"/>
      <c r="K271" s="304"/>
      <c r="L271" s="304"/>
      <c r="M271" s="304"/>
      <c r="N271" s="304"/>
      <c r="O271" s="304"/>
      <c r="P271" s="304"/>
      <c r="Q271" s="304"/>
      <c r="R271" s="304"/>
      <c r="S271" s="304"/>
      <c r="T271" s="304"/>
      <c r="U271" s="304"/>
      <c r="V271" s="304"/>
      <c r="W271" s="304"/>
      <c r="X271" s="304"/>
      <c r="Y271" s="304"/>
    </row>
    <row r="272" spans="1:25" ht="15.75" customHeight="1" x14ac:dyDescent="0.2">
      <c r="A272" s="317"/>
      <c r="B272" s="317"/>
      <c r="C272" s="317"/>
      <c r="D272" s="317"/>
      <c r="E272" s="317"/>
      <c r="F272" s="317"/>
      <c r="G272" s="304"/>
      <c r="H272" s="318"/>
      <c r="I272" s="318"/>
      <c r="J272" s="304"/>
      <c r="K272" s="304"/>
      <c r="L272" s="304"/>
      <c r="M272" s="304"/>
      <c r="N272" s="304"/>
      <c r="O272" s="304"/>
      <c r="P272" s="304"/>
      <c r="Q272" s="304"/>
      <c r="R272" s="304"/>
      <c r="S272" s="304"/>
      <c r="T272" s="304"/>
      <c r="U272" s="304"/>
      <c r="V272" s="304"/>
      <c r="W272" s="304"/>
      <c r="X272" s="304"/>
      <c r="Y272" s="304"/>
    </row>
    <row r="273" spans="1:25" ht="15.75" customHeight="1" x14ac:dyDescent="0.2">
      <c r="A273" s="317"/>
      <c r="B273" s="317"/>
      <c r="C273" s="317"/>
      <c r="D273" s="317"/>
      <c r="E273" s="317"/>
      <c r="F273" s="317"/>
      <c r="G273" s="304"/>
      <c r="H273" s="318"/>
      <c r="I273" s="318"/>
      <c r="J273" s="304"/>
      <c r="K273" s="304"/>
      <c r="L273" s="304"/>
      <c r="M273" s="304"/>
      <c r="N273" s="304"/>
      <c r="O273" s="304"/>
      <c r="P273" s="304"/>
      <c r="Q273" s="304"/>
      <c r="R273" s="304"/>
      <c r="S273" s="304"/>
      <c r="T273" s="304"/>
      <c r="U273" s="304"/>
      <c r="V273" s="304"/>
      <c r="W273" s="304"/>
      <c r="X273" s="304"/>
      <c r="Y273" s="304"/>
    </row>
    <row r="274" spans="1:25" ht="15.75" customHeight="1" x14ac:dyDescent="0.2">
      <c r="A274" s="317"/>
      <c r="B274" s="317"/>
      <c r="C274" s="317"/>
      <c r="D274" s="317"/>
      <c r="E274" s="317"/>
      <c r="F274" s="317"/>
      <c r="G274" s="304"/>
      <c r="H274" s="318"/>
      <c r="I274" s="318"/>
      <c r="J274" s="304"/>
      <c r="K274" s="304"/>
      <c r="L274" s="304"/>
      <c r="M274" s="304"/>
      <c r="N274" s="304"/>
      <c r="O274" s="304"/>
      <c r="P274" s="304"/>
      <c r="Q274" s="304"/>
      <c r="R274" s="304"/>
      <c r="S274" s="304"/>
      <c r="T274" s="304"/>
      <c r="U274" s="304"/>
      <c r="V274" s="304"/>
      <c r="W274" s="304"/>
      <c r="X274" s="304"/>
      <c r="Y274" s="304"/>
    </row>
    <row r="275" spans="1:25" ht="15.75" customHeight="1" x14ac:dyDescent="0.2">
      <c r="A275" s="317"/>
      <c r="B275" s="317"/>
      <c r="C275" s="317"/>
      <c r="D275" s="317"/>
      <c r="E275" s="317"/>
      <c r="F275" s="317"/>
      <c r="G275" s="304"/>
      <c r="H275" s="318"/>
      <c r="I275" s="318"/>
      <c r="J275" s="304"/>
      <c r="K275" s="304"/>
      <c r="L275" s="304"/>
      <c r="M275" s="304"/>
      <c r="N275" s="304"/>
      <c r="O275" s="304"/>
      <c r="P275" s="304"/>
      <c r="Q275" s="304"/>
      <c r="R275" s="304"/>
      <c r="S275" s="304"/>
      <c r="T275" s="304"/>
      <c r="U275" s="304"/>
      <c r="V275" s="304"/>
      <c r="W275" s="304"/>
      <c r="X275" s="304"/>
      <c r="Y275" s="304"/>
    </row>
    <row r="276" spans="1:25" ht="15.75" customHeight="1" x14ac:dyDescent="0.2">
      <c r="A276" s="317"/>
      <c r="B276" s="317"/>
      <c r="C276" s="317"/>
      <c r="D276" s="317"/>
      <c r="E276" s="317"/>
      <c r="F276" s="317"/>
      <c r="G276" s="304"/>
      <c r="H276" s="318"/>
      <c r="I276" s="318"/>
      <c r="J276" s="304"/>
      <c r="K276" s="304"/>
      <c r="L276" s="304"/>
      <c r="M276" s="304"/>
      <c r="N276" s="304"/>
      <c r="O276" s="304"/>
      <c r="P276" s="304"/>
      <c r="Q276" s="304"/>
      <c r="R276" s="304"/>
      <c r="S276" s="304"/>
      <c r="T276" s="304"/>
      <c r="U276" s="304"/>
      <c r="V276" s="304"/>
      <c r="W276" s="304"/>
      <c r="X276" s="304"/>
      <c r="Y276" s="304"/>
    </row>
    <row r="277" spans="1:25" ht="15.75" customHeight="1" x14ac:dyDescent="0.2">
      <c r="A277" s="317"/>
      <c r="B277" s="317"/>
      <c r="C277" s="317"/>
      <c r="D277" s="317"/>
      <c r="E277" s="317"/>
      <c r="F277" s="317"/>
      <c r="G277" s="304"/>
      <c r="H277" s="318"/>
      <c r="I277" s="318"/>
      <c r="J277" s="304"/>
      <c r="K277" s="304"/>
      <c r="L277" s="304"/>
      <c r="M277" s="304"/>
      <c r="N277" s="304"/>
      <c r="O277" s="304"/>
      <c r="P277" s="304"/>
      <c r="Q277" s="304"/>
      <c r="R277" s="304"/>
      <c r="S277" s="304"/>
      <c r="T277" s="304"/>
      <c r="U277" s="304"/>
      <c r="V277" s="304"/>
      <c r="W277" s="304"/>
      <c r="X277" s="304"/>
      <c r="Y277" s="304"/>
    </row>
    <row r="278" spans="1:25" ht="15.75" customHeight="1" x14ac:dyDescent="0.2">
      <c r="A278" s="317"/>
      <c r="B278" s="317"/>
      <c r="C278" s="317"/>
      <c r="D278" s="317"/>
      <c r="E278" s="317"/>
      <c r="F278" s="317"/>
      <c r="G278" s="304"/>
      <c r="H278" s="318"/>
      <c r="I278" s="318"/>
      <c r="J278" s="304"/>
      <c r="K278" s="304"/>
      <c r="L278" s="304"/>
      <c r="M278" s="304"/>
      <c r="N278" s="304"/>
      <c r="O278" s="304"/>
      <c r="P278" s="304"/>
      <c r="Q278" s="304"/>
      <c r="R278" s="304"/>
      <c r="S278" s="304"/>
      <c r="T278" s="304"/>
      <c r="U278" s="304"/>
      <c r="V278" s="304"/>
      <c r="W278" s="304"/>
      <c r="X278" s="304"/>
      <c r="Y278" s="304"/>
    </row>
    <row r="279" spans="1:25" ht="15.75" customHeight="1" x14ac:dyDescent="0.2">
      <c r="A279" s="317"/>
      <c r="B279" s="317"/>
      <c r="C279" s="317"/>
      <c r="D279" s="317"/>
      <c r="E279" s="317"/>
      <c r="F279" s="317"/>
      <c r="G279" s="304"/>
      <c r="H279" s="318"/>
      <c r="I279" s="318"/>
      <c r="J279" s="304"/>
      <c r="K279" s="304"/>
      <c r="L279" s="304"/>
      <c r="M279" s="304"/>
      <c r="N279" s="304"/>
      <c r="O279" s="304"/>
      <c r="P279" s="304"/>
      <c r="Q279" s="304"/>
      <c r="R279" s="304"/>
      <c r="S279" s="304"/>
      <c r="T279" s="304"/>
      <c r="U279" s="304"/>
      <c r="V279" s="304"/>
      <c r="W279" s="304"/>
      <c r="X279" s="304"/>
      <c r="Y279" s="304"/>
    </row>
    <row r="280" spans="1:25" ht="15.75" customHeight="1" x14ac:dyDescent="0.2">
      <c r="A280" s="317"/>
      <c r="B280" s="317"/>
      <c r="C280" s="317"/>
      <c r="D280" s="317"/>
      <c r="E280" s="317"/>
      <c r="F280" s="317"/>
      <c r="G280" s="304"/>
      <c r="H280" s="318"/>
      <c r="I280" s="318"/>
      <c r="J280" s="304"/>
      <c r="K280" s="304"/>
      <c r="L280" s="304"/>
      <c r="M280" s="304"/>
      <c r="N280" s="304"/>
      <c r="O280" s="304"/>
      <c r="P280" s="304"/>
      <c r="Q280" s="304"/>
      <c r="R280" s="304"/>
      <c r="S280" s="304"/>
      <c r="T280" s="304"/>
      <c r="U280" s="304"/>
      <c r="V280" s="304"/>
      <c r="W280" s="304"/>
      <c r="X280" s="304"/>
      <c r="Y280" s="304"/>
    </row>
    <row r="281" spans="1:25" ht="15.75" customHeight="1" x14ac:dyDescent="0.2">
      <c r="A281" s="317"/>
      <c r="B281" s="317"/>
      <c r="C281" s="317"/>
      <c r="D281" s="317"/>
      <c r="E281" s="317"/>
      <c r="F281" s="317"/>
      <c r="G281" s="304"/>
      <c r="H281" s="318"/>
      <c r="I281" s="318"/>
      <c r="J281" s="304"/>
      <c r="K281" s="304"/>
      <c r="L281" s="304"/>
      <c r="M281" s="304"/>
      <c r="N281" s="304"/>
      <c r="O281" s="304"/>
      <c r="P281" s="304"/>
      <c r="Q281" s="304"/>
      <c r="R281" s="304"/>
      <c r="S281" s="304"/>
      <c r="T281" s="304"/>
      <c r="U281" s="304"/>
      <c r="V281" s="304"/>
      <c r="W281" s="304"/>
      <c r="X281" s="304"/>
      <c r="Y281" s="304"/>
    </row>
    <row r="282" spans="1:25" ht="15.75" customHeight="1" x14ac:dyDescent="0.2">
      <c r="A282" s="317"/>
      <c r="B282" s="317"/>
      <c r="C282" s="317"/>
      <c r="D282" s="317"/>
      <c r="E282" s="317"/>
      <c r="F282" s="317"/>
      <c r="G282" s="304"/>
      <c r="H282" s="318"/>
      <c r="I282" s="318"/>
      <c r="J282" s="304"/>
      <c r="K282" s="304"/>
      <c r="L282" s="304"/>
      <c r="M282" s="304"/>
      <c r="N282" s="304"/>
      <c r="O282" s="304"/>
      <c r="P282" s="304"/>
      <c r="Q282" s="304"/>
      <c r="R282" s="304"/>
      <c r="S282" s="304"/>
      <c r="T282" s="304"/>
      <c r="U282" s="304"/>
      <c r="V282" s="304"/>
      <c r="W282" s="304"/>
      <c r="X282" s="304"/>
      <c r="Y282" s="304"/>
    </row>
    <row r="283" spans="1:25" ht="15.75" customHeight="1" x14ac:dyDescent="0.2">
      <c r="A283" s="317"/>
      <c r="B283" s="317"/>
      <c r="C283" s="317"/>
      <c r="D283" s="317"/>
      <c r="E283" s="317"/>
      <c r="F283" s="317"/>
      <c r="G283" s="304"/>
      <c r="H283" s="318"/>
      <c r="I283" s="318"/>
      <c r="J283" s="304"/>
      <c r="K283" s="304"/>
      <c r="L283" s="304"/>
      <c r="M283" s="304"/>
      <c r="N283" s="304"/>
      <c r="O283" s="304"/>
      <c r="P283" s="304"/>
      <c r="Q283" s="304"/>
      <c r="R283" s="304"/>
      <c r="S283" s="304"/>
      <c r="T283" s="304"/>
      <c r="U283" s="304"/>
      <c r="V283" s="304"/>
      <c r="W283" s="304"/>
      <c r="X283" s="304"/>
      <c r="Y283" s="304"/>
    </row>
    <row r="284" spans="1:25" ht="15.75" customHeight="1" x14ac:dyDescent="0.2">
      <c r="A284" s="317"/>
      <c r="B284" s="317"/>
      <c r="C284" s="317"/>
      <c r="D284" s="317"/>
      <c r="E284" s="317"/>
      <c r="F284" s="317"/>
      <c r="G284" s="304"/>
      <c r="H284" s="318"/>
      <c r="I284" s="318"/>
      <c r="J284" s="304"/>
      <c r="K284" s="304"/>
      <c r="L284" s="304"/>
      <c r="M284" s="304"/>
      <c r="N284" s="304"/>
      <c r="O284" s="304"/>
      <c r="P284" s="304"/>
      <c r="Q284" s="304"/>
      <c r="R284" s="304"/>
      <c r="S284" s="304"/>
      <c r="T284" s="304"/>
      <c r="U284" s="304"/>
      <c r="V284" s="304"/>
      <c r="W284" s="304"/>
      <c r="X284" s="304"/>
      <c r="Y284" s="304"/>
    </row>
    <row r="285" spans="1:25" ht="15.75" customHeight="1" x14ac:dyDescent="0.2">
      <c r="A285" s="317"/>
      <c r="B285" s="317"/>
      <c r="C285" s="317"/>
      <c r="D285" s="317"/>
      <c r="E285" s="317"/>
      <c r="F285" s="317"/>
      <c r="G285" s="304"/>
      <c r="H285" s="318"/>
      <c r="I285" s="318"/>
      <c r="J285" s="304"/>
      <c r="K285" s="304"/>
      <c r="L285" s="304"/>
      <c r="M285" s="304"/>
      <c r="N285" s="304"/>
      <c r="O285" s="304"/>
      <c r="P285" s="304"/>
      <c r="Q285" s="304"/>
      <c r="R285" s="304"/>
      <c r="S285" s="304"/>
      <c r="T285" s="304"/>
      <c r="U285" s="304"/>
      <c r="V285" s="304"/>
      <c r="W285" s="304"/>
      <c r="X285" s="304"/>
      <c r="Y285" s="304"/>
    </row>
    <row r="286" spans="1:25" ht="15.75" customHeight="1" x14ac:dyDescent="0.2">
      <c r="A286" s="317"/>
      <c r="B286" s="317"/>
      <c r="C286" s="317"/>
      <c r="D286" s="317"/>
      <c r="E286" s="317"/>
      <c r="F286" s="317"/>
      <c r="G286" s="304"/>
      <c r="H286" s="318"/>
      <c r="I286" s="318"/>
      <c r="J286" s="304"/>
      <c r="K286" s="304"/>
      <c r="L286" s="304"/>
      <c r="M286" s="304"/>
      <c r="N286" s="304"/>
      <c r="O286" s="304"/>
      <c r="P286" s="304"/>
      <c r="Q286" s="304"/>
      <c r="R286" s="304"/>
      <c r="S286" s="304"/>
      <c r="T286" s="304"/>
      <c r="U286" s="304"/>
      <c r="V286" s="304"/>
      <c r="W286" s="304"/>
      <c r="X286" s="304"/>
      <c r="Y286" s="304"/>
    </row>
    <row r="287" spans="1:25" ht="15.75" customHeight="1" x14ac:dyDescent="0.2">
      <c r="A287" s="317"/>
      <c r="B287" s="317"/>
      <c r="C287" s="317"/>
      <c r="D287" s="317"/>
      <c r="E287" s="317"/>
      <c r="F287" s="317"/>
      <c r="G287" s="304"/>
      <c r="H287" s="318"/>
      <c r="I287" s="318"/>
      <c r="J287" s="304"/>
      <c r="K287" s="304"/>
      <c r="L287" s="304"/>
      <c r="M287" s="304"/>
      <c r="N287" s="304"/>
      <c r="O287" s="304"/>
      <c r="P287" s="304"/>
      <c r="Q287" s="304"/>
      <c r="R287" s="304"/>
      <c r="S287" s="304"/>
      <c r="T287" s="304"/>
      <c r="U287" s="304"/>
      <c r="V287" s="304"/>
      <c r="W287" s="304"/>
      <c r="X287" s="304"/>
      <c r="Y287" s="304"/>
    </row>
    <row r="288" spans="1:25" ht="15.75" customHeight="1" x14ac:dyDescent="0.2">
      <c r="A288" s="317"/>
      <c r="B288" s="317"/>
      <c r="C288" s="317"/>
      <c r="D288" s="317"/>
      <c r="E288" s="317"/>
      <c r="F288" s="317"/>
      <c r="G288" s="304"/>
      <c r="H288" s="318"/>
      <c r="I288" s="318"/>
      <c r="J288" s="304"/>
      <c r="K288" s="304"/>
      <c r="L288" s="304"/>
      <c r="M288" s="304"/>
      <c r="N288" s="304"/>
      <c r="O288" s="304"/>
      <c r="P288" s="304"/>
      <c r="Q288" s="304"/>
      <c r="R288" s="304"/>
      <c r="S288" s="304"/>
      <c r="T288" s="304"/>
      <c r="U288" s="304"/>
      <c r="V288" s="304"/>
      <c r="W288" s="304"/>
      <c r="X288" s="304"/>
      <c r="Y288" s="304"/>
    </row>
    <row r="289" spans="1:25" ht="15.75" customHeight="1" x14ac:dyDescent="0.2">
      <c r="A289" s="317"/>
      <c r="B289" s="317"/>
      <c r="C289" s="317"/>
      <c r="D289" s="317"/>
      <c r="E289" s="317"/>
      <c r="F289" s="317"/>
      <c r="G289" s="304"/>
      <c r="H289" s="318"/>
      <c r="I289" s="318"/>
      <c r="J289" s="304"/>
      <c r="K289" s="304"/>
      <c r="L289" s="304"/>
      <c r="M289" s="304"/>
      <c r="N289" s="304"/>
      <c r="O289" s="304"/>
      <c r="P289" s="304"/>
      <c r="Q289" s="304"/>
      <c r="R289" s="304"/>
      <c r="S289" s="304"/>
      <c r="T289" s="304"/>
      <c r="U289" s="304"/>
      <c r="V289" s="304"/>
      <c r="W289" s="304"/>
      <c r="X289" s="304"/>
      <c r="Y289" s="304"/>
    </row>
    <row r="290" spans="1:25" ht="15.75" customHeight="1" x14ac:dyDescent="0.2">
      <c r="A290" s="317"/>
      <c r="B290" s="317"/>
      <c r="C290" s="317"/>
      <c r="D290" s="317"/>
      <c r="E290" s="317"/>
      <c r="F290" s="317"/>
      <c r="G290" s="304"/>
      <c r="H290" s="318"/>
      <c r="I290" s="318"/>
      <c r="J290" s="304"/>
      <c r="K290" s="304"/>
      <c r="L290" s="304"/>
      <c r="M290" s="304"/>
      <c r="N290" s="304"/>
      <c r="O290" s="304"/>
      <c r="P290" s="304"/>
      <c r="Q290" s="304"/>
      <c r="R290" s="304"/>
      <c r="S290" s="304"/>
      <c r="T290" s="304"/>
      <c r="U290" s="304"/>
      <c r="V290" s="304"/>
      <c r="W290" s="304"/>
      <c r="X290" s="304"/>
      <c r="Y290" s="304"/>
    </row>
    <row r="291" spans="1:25" ht="15.75" customHeight="1" x14ac:dyDescent="0.2">
      <c r="A291" s="317"/>
      <c r="B291" s="317"/>
      <c r="C291" s="317"/>
      <c r="D291" s="317"/>
      <c r="E291" s="317"/>
      <c r="F291" s="317"/>
      <c r="G291" s="304"/>
      <c r="H291" s="318"/>
      <c r="I291" s="318"/>
      <c r="J291" s="304"/>
      <c r="K291" s="304"/>
      <c r="L291" s="304"/>
      <c r="M291" s="304"/>
      <c r="N291" s="304"/>
      <c r="O291" s="304"/>
      <c r="P291" s="304"/>
      <c r="Q291" s="304"/>
      <c r="R291" s="304"/>
      <c r="S291" s="304"/>
      <c r="T291" s="304"/>
      <c r="U291" s="304"/>
      <c r="V291" s="304"/>
      <c r="W291" s="304"/>
      <c r="X291" s="304"/>
      <c r="Y291" s="304"/>
    </row>
    <row r="292" spans="1:25" ht="15.75" customHeight="1" x14ac:dyDescent="0.2">
      <c r="A292" s="317"/>
      <c r="B292" s="317"/>
      <c r="C292" s="317"/>
      <c r="D292" s="317"/>
      <c r="E292" s="317"/>
      <c r="F292" s="317"/>
      <c r="G292" s="304"/>
      <c r="H292" s="318"/>
      <c r="I292" s="318"/>
      <c r="J292" s="304"/>
      <c r="K292" s="304"/>
      <c r="L292" s="304"/>
      <c r="M292" s="304"/>
      <c r="N292" s="304"/>
      <c r="O292" s="304"/>
      <c r="P292" s="304"/>
      <c r="Q292" s="304"/>
      <c r="R292" s="304"/>
      <c r="S292" s="304"/>
      <c r="T292" s="304"/>
      <c r="U292" s="304"/>
      <c r="V292" s="304"/>
      <c r="W292" s="304"/>
      <c r="X292" s="304"/>
      <c r="Y292" s="304"/>
    </row>
    <row r="293" spans="1:25" ht="15.75" customHeight="1" x14ac:dyDescent="0.2">
      <c r="A293" s="317"/>
      <c r="B293" s="317"/>
      <c r="C293" s="317"/>
      <c r="D293" s="317"/>
      <c r="E293" s="317"/>
      <c r="F293" s="317"/>
      <c r="G293" s="304"/>
      <c r="H293" s="318"/>
      <c r="I293" s="318"/>
      <c r="J293" s="304"/>
      <c r="K293" s="304"/>
      <c r="L293" s="304"/>
      <c r="M293" s="304"/>
      <c r="N293" s="304"/>
      <c r="O293" s="304"/>
      <c r="P293" s="304"/>
      <c r="Q293" s="304"/>
      <c r="R293" s="304"/>
      <c r="S293" s="304"/>
      <c r="T293" s="304"/>
      <c r="U293" s="304"/>
      <c r="V293" s="304"/>
      <c r="W293" s="304"/>
      <c r="X293" s="304"/>
      <c r="Y293" s="304"/>
    </row>
    <row r="294" spans="1:25" ht="15.75" customHeight="1" x14ac:dyDescent="0.2">
      <c r="A294" s="317"/>
      <c r="B294" s="317"/>
      <c r="C294" s="317"/>
      <c r="D294" s="317"/>
      <c r="E294" s="317"/>
      <c r="F294" s="317"/>
      <c r="G294" s="304"/>
      <c r="H294" s="318"/>
      <c r="I294" s="318"/>
      <c r="J294" s="304"/>
      <c r="K294" s="304"/>
      <c r="L294" s="304"/>
      <c r="M294" s="304"/>
      <c r="N294" s="304"/>
      <c r="O294" s="304"/>
      <c r="P294" s="304"/>
      <c r="Q294" s="304"/>
      <c r="R294" s="304"/>
      <c r="S294" s="304"/>
      <c r="T294" s="304"/>
      <c r="U294" s="304"/>
      <c r="V294" s="304"/>
      <c r="W294" s="304"/>
      <c r="X294" s="304"/>
      <c r="Y294" s="304"/>
    </row>
    <row r="295" spans="1:25" ht="15.75" customHeight="1" x14ac:dyDescent="0.2">
      <c r="A295" s="317"/>
      <c r="B295" s="317"/>
      <c r="C295" s="317"/>
      <c r="D295" s="317"/>
      <c r="E295" s="317"/>
      <c r="F295" s="317"/>
      <c r="G295" s="304"/>
      <c r="H295" s="318"/>
      <c r="I295" s="318"/>
      <c r="J295" s="304"/>
      <c r="K295" s="304"/>
      <c r="L295" s="304"/>
      <c r="M295" s="304"/>
      <c r="N295" s="304"/>
      <c r="O295" s="304"/>
      <c r="P295" s="304"/>
      <c r="Q295" s="304"/>
      <c r="R295" s="304"/>
      <c r="S295" s="304"/>
      <c r="T295" s="304"/>
      <c r="U295" s="304"/>
      <c r="V295" s="304"/>
      <c r="W295" s="304"/>
      <c r="X295" s="304"/>
      <c r="Y295" s="304"/>
    </row>
    <row r="296" spans="1:25" ht="15.75" customHeight="1" x14ac:dyDescent="0.2">
      <c r="A296" s="317"/>
      <c r="B296" s="317"/>
      <c r="C296" s="317"/>
      <c r="D296" s="317"/>
      <c r="E296" s="317"/>
      <c r="F296" s="317"/>
      <c r="G296" s="304"/>
      <c r="H296" s="318"/>
      <c r="I296" s="318"/>
      <c r="J296" s="304"/>
      <c r="K296" s="304"/>
      <c r="L296" s="304"/>
      <c r="M296" s="304"/>
      <c r="N296" s="304"/>
      <c r="O296" s="304"/>
      <c r="P296" s="304"/>
      <c r="Q296" s="304"/>
      <c r="R296" s="304"/>
      <c r="S296" s="304"/>
      <c r="T296" s="304"/>
      <c r="U296" s="304"/>
      <c r="V296" s="304"/>
      <c r="W296" s="304"/>
      <c r="X296" s="304"/>
      <c r="Y296" s="304"/>
    </row>
    <row r="297" spans="1:25" ht="15.75" customHeight="1" x14ac:dyDescent="0.2">
      <c r="A297" s="317"/>
      <c r="B297" s="317"/>
      <c r="C297" s="317"/>
      <c r="D297" s="317"/>
      <c r="E297" s="317"/>
      <c r="F297" s="317"/>
      <c r="G297" s="304"/>
      <c r="H297" s="318"/>
      <c r="I297" s="318"/>
      <c r="J297" s="304"/>
      <c r="K297" s="304"/>
      <c r="L297" s="304"/>
      <c r="M297" s="304"/>
      <c r="N297" s="304"/>
      <c r="O297" s="304"/>
      <c r="P297" s="304"/>
      <c r="Q297" s="304"/>
      <c r="R297" s="304"/>
      <c r="S297" s="304"/>
      <c r="T297" s="304"/>
      <c r="U297" s="304"/>
      <c r="V297" s="304"/>
      <c r="W297" s="304"/>
      <c r="X297" s="304"/>
      <c r="Y297" s="304"/>
    </row>
    <row r="298" spans="1:25" ht="15.75" customHeight="1" x14ac:dyDescent="0.2">
      <c r="A298" s="317"/>
      <c r="B298" s="317"/>
      <c r="C298" s="317"/>
      <c r="D298" s="317"/>
      <c r="E298" s="317"/>
      <c r="F298" s="317"/>
      <c r="G298" s="304"/>
      <c r="H298" s="318"/>
      <c r="I298" s="318"/>
      <c r="J298" s="304"/>
      <c r="K298" s="304"/>
      <c r="L298" s="304"/>
      <c r="M298" s="304"/>
      <c r="N298" s="304"/>
      <c r="O298" s="304"/>
      <c r="P298" s="304"/>
      <c r="Q298" s="304"/>
      <c r="R298" s="304"/>
      <c r="S298" s="304"/>
      <c r="T298" s="304"/>
      <c r="U298" s="304"/>
      <c r="V298" s="304"/>
      <c r="W298" s="304"/>
      <c r="X298" s="304"/>
      <c r="Y298" s="304"/>
    </row>
    <row r="299" spans="1:25" ht="15.75" customHeight="1" x14ac:dyDescent="0.2">
      <c r="A299" s="317"/>
      <c r="B299" s="317"/>
      <c r="C299" s="317"/>
      <c r="D299" s="317"/>
      <c r="E299" s="317"/>
      <c r="F299" s="317"/>
      <c r="G299" s="304"/>
      <c r="H299" s="318"/>
      <c r="I299" s="318"/>
      <c r="J299" s="304"/>
      <c r="K299" s="304"/>
      <c r="L299" s="304"/>
      <c r="M299" s="304"/>
      <c r="N299" s="304"/>
      <c r="O299" s="304"/>
      <c r="P299" s="304"/>
      <c r="Q299" s="304"/>
      <c r="R299" s="304"/>
      <c r="S299" s="304"/>
      <c r="T299" s="304"/>
      <c r="U299" s="304"/>
      <c r="V299" s="304"/>
      <c r="W299" s="304"/>
      <c r="X299" s="304"/>
      <c r="Y299" s="304"/>
    </row>
    <row r="300" spans="1:25" ht="15.75" customHeight="1" x14ac:dyDescent="0.2">
      <c r="A300" s="317"/>
      <c r="B300" s="317"/>
      <c r="C300" s="317"/>
      <c r="D300" s="317"/>
      <c r="E300" s="317"/>
      <c r="F300" s="317"/>
      <c r="G300" s="304"/>
      <c r="H300" s="318"/>
      <c r="I300" s="318"/>
      <c r="J300" s="304"/>
      <c r="K300" s="304"/>
      <c r="L300" s="304"/>
      <c r="M300" s="304"/>
      <c r="N300" s="304"/>
      <c r="O300" s="304"/>
      <c r="P300" s="304"/>
      <c r="Q300" s="304"/>
      <c r="R300" s="304"/>
      <c r="S300" s="304"/>
      <c r="T300" s="304"/>
      <c r="U300" s="304"/>
      <c r="V300" s="304"/>
      <c r="W300" s="304"/>
      <c r="X300" s="304"/>
      <c r="Y300" s="304"/>
    </row>
    <row r="301" spans="1:25" ht="15.75" customHeight="1" x14ac:dyDescent="0.2">
      <c r="A301" s="317"/>
      <c r="B301" s="317"/>
      <c r="C301" s="317"/>
      <c r="D301" s="317"/>
      <c r="E301" s="317"/>
      <c r="F301" s="317"/>
      <c r="G301" s="304"/>
      <c r="H301" s="318"/>
      <c r="I301" s="318"/>
      <c r="J301" s="304"/>
      <c r="K301" s="304"/>
      <c r="L301" s="304"/>
      <c r="M301" s="304"/>
      <c r="N301" s="304"/>
      <c r="O301" s="304"/>
      <c r="P301" s="304"/>
      <c r="Q301" s="304"/>
      <c r="R301" s="304"/>
      <c r="S301" s="304"/>
      <c r="T301" s="304"/>
      <c r="U301" s="304"/>
      <c r="V301" s="304"/>
      <c r="W301" s="304"/>
      <c r="X301" s="304"/>
      <c r="Y301" s="304"/>
    </row>
    <row r="302" spans="1:25" ht="15.75" customHeight="1" x14ac:dyDescent="0.2">
      <c r="A302" s="317"/>
      <c r="B302" s="317"/>
      <c r="C302" s="317"/>
      <c r="D302" s="317"/>
      <c r="E302" s="317"/>
      <c r="F302" s="317"/>
      <c r="G302" s="304"/>
      <c r="H302" s="318"/>
      <c r="I302" s="318"/>
      <c r="J302" s="304"/>
      <c r="K302" s="304"/>
      <c r="L302" s="304"/>
      <c r="M302" s="304"/>
      <c r="N302" s="304"/>
      <c r="O302" s="304"/>
      <c r="P302" s="304"/>
      <c r="Q302" s="304"/>
      <c r="R302" s="304"/>
      <c r="S302" s="304"/>
      <c r="T302" s="304"/>
      <c r="U302" s="304"/>
      <c r="V302" s="304"/>
      <c r="W302" s="304"/>
      <c r="X302" s="304"/>
      <c r="Y302" s="304"/>
    </row>
    <row r="303" spans="1:25" ht="15.75" customHeight="1" x14ac:dyDescent="0.2">
      <c r="A303" s="317"/>
      <c r="B303" s="317"/>
      <c r="C303" s="317"/>
      <c r="D303" s="317"/>
      <c r="E303" s="317"/>
      <c r="F303" s="317"/>
      <c r="G303" s="304"/>
      <c r="H303" s="318"/>
      <c r="I303" s="318"/>
      <c r="J303" s="304"/>
      <c r="K303" s="304"/>
      <c r="L303" s="304"/>
      <c r="M303" s="304"/>
      <c r="N303" s="304"/>
      <c r="O303" s="304"/>
      <c r="P303" s="304"/>
      <c r="Q303" s="304"/>
      <c r="R303" s="304"/>
      <c r="S303" s="304"/>
      <c r="T303" s="304"/>
      <c r="U303" s="304"/>
      <c r="V303" s="304"/>
      <c r="W303" s="304"/>
      <c r="X303" s="304"/>
      <c r="Y303" s="304"/>
    </row>
    <row r="304" spans="1:25" ht="15.75" customHeight="1" x14ac:dyDescent="0.2">
      <c r="A304" s="317"/>
      <c r="B304" s="317"/>
      <c r="C304" s="317"/>
      <c r="D304" s="317"/>
      <c r="E304" s="317"/>
      <c r="F304" s="317"/>
      <c r="G304" s="304"/>
      <c r="H304" s="318"/>
      <c r="I304" s="318"/>
      <c r="J304" s="304"/>
      <c r="K304" s="304"/>
      <c r="L304" s="304"/>
      <c r="M304" s="304"/>
      <c r="N304" s="304"/>
      <c r="O304" s="304"/>
      <c r="P304" s="304"/>
      <c r="Q304" s="304"/>
      <c r="R304" s="304"/>
      <c r="S304" s="304"/>
      <c r="T304" s="304"/>
      <c r="U304" s="304"/>
      <c r="V304" s="304"/>
      <c r="W304" s="304"/>
      <c r="X304" s="304"/>
      <c r="Y304" s="304"/>
    </row>
    <row r="305" spans="1:25" ht="15.75" customHeight="1" x14ac:dyDescent="0.2">
      <c r="A305" s="317"/>
      <c r="B305" s="317"/>
      <c r="C305" s="317"/>
      <c r="D305" s="317"/>
      <c r="E305" s="317"/>
      <c r="F305" s="317"/>
      <c r="G305" s="304"/>
      <c r="H305" s="318"/>
      <c r="I305" s="318"/>
      <c r="J305" s="304"/>
      <c r="K305" s="304"/>
      <c r="L305" s="304"/>
      <c r="M305" s="304"/>
      <c r="N305" s="304"/>
      <c r="O305" s="304"/>
      <c r="P305" s="304"/>
      <c r="Q305" s="304"/>
      <c r="R305" s="304"/>
      <c r="S305" s="304"/>
      <c r="T305" s="304"/>
      <c r="U305" s="304"/>
      <c r="V305" s="304"/>
      <c r="W305" s="304"/>
      <c r="X305" s="304"/>
      <c r="Y305" s="304"/>
    </row>
    <row r="306" spans="1:25" ht="15.75" customHeight="1" x14ac:dyDescent="0.2">
      <c r="A306" s="317"/>
      <c r="B306" s="317"/>
      <c r="C306" s="317"/>
      <c r="D306" s="317"/>
      <c r="E306" s="317"/>
      <c r="F306" s="317"/>
      <c r="G306" s="304"/>
      <c r="H306" s="318"/>
      <c r="I306" s="318"/>
      <c r="J306" s="304"/>
      <c r="K306" s="304"/>
      <c r="L306" s="304"/>
      <c r="M306" s="304"/>
      <c r="N306" s="304"/>
      <c r="O306" s="304"/>
      <c r="P306" s="304"/>
      <c r="Q306" s="304"/>
      <c r="R306" s="304"/>
      <c r="S306" s="304"/>
      <c r="T306" s="304"/>
      <c r="U306" s="304"/>
      <c r="V306" s="304"/>
      <c r="W306" s="304"/>
      <c r="X306" s="304"/>
      <c r="Y306" s="304"/>
    </row>
    <row r="307" spans="1:25" ht="15.75" customHeight="1" x14ac:dyDescent="0.2">
      <c r="A307" s="317"/>
      <c r="B307" s="317"/>
      <c r="C307" s="317"/>
      <c r="D307" s="317"/>
      <c r="E307" s="317"/>
      <c r="F307" s="317"/>
      <c r="G307" s="304"/>
      <c r="H307" s="318"/>
      <c r="I307" s="318"/>
      <c r="J307" s="304"/>
      <c r="K307" s="304"/>
      <c r="L307" s="304"/>
      <c r="M307" s="304"/>
      <c r="N307" s="304"/>
      <c r="O307" s="304"/>
      <c r="P307" s="304"/>
      <c r="Q307" s="304"/>
      <c r="R307" s="304"/>
      <c r="S307" s="304"/>
      <c r="T307" s="304"/>
      <c r="U307" s="304"/>
      <c r="V307" s="304"/>
      <c r="W307" s="304"/>
      <c r="X307" s="304"/>
      <c r="Y307" s="304"/>
    </row>
    <row r="308" spans="1:25" ht="15.75" customHeight="1" x14ac:dyDescent="0.2">
      <c r="A308" s="317"/>
      <c r="B308" s="317"/>
      <c r="C308" s="317"/>
      <c r="D308" s="317"/>
      <c r="E308" s="317"/>
      <c r="F308" s="317"/>
      <c r="G308" s="304"/>
      <c r="H308" s="318"/>
      <c r="I308" s="318"/>
      <c r="J308" s="304"/>
      <c r="K308" s="304"/>
      <c r="L308" s="304"/>
      <c r="M308" s="304"/>
      <c r="N308" s="304"/>
      <c r="O308" s="304"/>
      <c r="P308" s="304"/>
      <c r="Q308" s="304"/>
      <c r="R308" s="304"/>
      <c r="S308" s="304"/>
      <c r="T308" s="304"/>
      <c r="U308" s="304"/>
      <c r="V308" s="304"/>
      <c r="W308" s="304"/>
      <c r="X308" s="304"/>
      <c r="Y308" s="304"/>
    </row>
    <row r="309" spans="1:25" ht="15.75" customHeight="1" x14ac:dyDescent="0.2">
      <c r="A309" s="317"/>
      <c r="B309" s="317"/>
      <c r="C309" s="317"/>
      <c r="D309" s="317"/>
      <c r="E309" s="317"/>
      <c r="F309" s="317"/>
      <c r="G309" s="304"/>
      <c r="H309" s="318"/>
      <c r="I309" s="318"/>
      <c r="J309" s="304"/>
      <c r="K309" s="304"/>
      <c r="L309" s="304"/>
      <c r="M309" s="304"/>
      <c r="N309" s="304"/>
      <c r="O309" s="304"/>
      <c r="P309" s="304"/>
      <c r="Q309" s="304"/>
      <c r="R309" s="304"/>
      <c r="S309" s="304"/>
      <c r="T309" s="304"/>
      <c r="U309" s="304"/>
      <c r="V309" s="304"/>
      <c r="W309" s="304"/>
      <c r="X309" s="304"/>
      <c r="Y309" s="304"/>
    </row>
    <row r="310" spans="1:25" ht="15.75" customHeight="1" x14ac:dyDescent="0.2">
      <c r="A310" s="317"/>
      <c r="B310" s="317"/>
      <c r="C310" s="317"/>
      <c r="D310" s="317"/>
      <c r="E310" s="317"/>
      <c r="F310" s="317"/>
      <c r="G310" s="304"/>
      <c r="H310" s="318"/>
      <c r="I310" s="318"/>
      <c r="J310" s="304"/>
      <c r="K310" s="304"/>
      <c r="L310" s="304"/>
      <c r="M310" s="304"/>
      <c r="N310" s="304"/>
      <c r="O310" s="304"/>
      <c r="P310" s="304"/>
      <c r="Q310" s="304"/>
      <c r="R310" s="304"/>
      <c r="S310" s="304"/>
      <c r="T310" s="304"/>
      <c r="U310" s="304"/>
      <c r="V310" s="304"/>
      <c r="W310" s="304"/>
      <c r="X310" s="304"/>
      <c r="Y310" s="304"/>
    </row>
    <row r="311" spans="1:25" ht="15.75" customHeight="1" x14ac:dyDescent="0.2">
      <c r="A311" s="317"/>
      <c r="B311" s="317"/>
      <c r="C311" s="317"/>
      <c r="D311" s="317"/>
      <c r="E311" s="317"/>
      <c r="F311" s="317"/>
      <c r="G311" s="304"/>
      <c r="H311" s="318"/>
      <c r="I311" s="318"/>
      <c r="J311" s="304"/>
      <c r="K311" s="304"/>
      <c r="L311" s="304"/>
      <c r="M311" s="304"/>
      <c r="N311" s="304"/>
      <c r="O311" s="304"/>
      <c r="P311" s="304"/>
      <c r="Q311" s="304"/>
      <c r="R311" s="304"/>
      <c r="S311" s="304"/>
      <c r="T311" s="304"/>
      <c r="U311" s="304"/>
      <c r="V311" s="304"/>
      <c r="W311" s="304"/>
      <c r="X311" s="304"/>
      <c r="Y311" s="304"/>
    </row>
    <row r="312" spans="1:25" ht="15.75" customHeight="1" x14ac:dyDescent="0.2">
      <c r="A312" s="317"/>
      <c r="B312" s="317"/>
      <c r="C312" s="317"/>
      <c r="D312" s="317"/>
      <c r="E312" s="317"/>
      <c r="F312" s="317"/>
      <c r="G312" s="304"/>
      <c r="H312" s="318"/>
      <c r="I312" s="318"/>
      <c r="J312" s="304"/>
      <c r="K312" s="304"/>
      <c r="L312" s="304"/>
      <c r="M312" s="304"/>
      <c r="N312" s="304"/>
      <c r="O312" s="304"/>
      <c r="P312" s="304"/>
      <c r="Q312" s="304"/>
      <c r="R312" s="304"/>
      <c r="S312" s="304"/>
      <c r="T312" s="304"/>
      <c r="U312" s="304"/>
      <c r="V312" s="304"/>
      <c r="W312" s="304"/>
      <c r="X312" s="304"/>
      <c r="Y312" s="304"/>
    </row>
    <row r="313" spans="1:25" ht="15.75" customHeight="1" x14ac:dyDescent="0.2">
      <c r="A313" s="317"/>
      <c r="B313" s="317"/>
      <c r="C313" s="317"/>
      <c r="D313" s="317"/>
      <c r="E313" s="317"/>
      <c r="F313" s="317"/>
      <c r="G313" s="304"/>
      <c r="H313" s="318"/>
      <c r="I313" s="318"/>
      <c r="J313" s="304"/>
      <c r="K313" s="304"/>
      <c r="L313" s="304"/>
      <c r="M313" s="304"/>
      <c r="N313" s="304"/>
      <c r="O313" s="304"/>
      <c r="P313" s="304"/>
      <c r="Q313" s="304"/>
      <c r="R313" s="304"/>
      <c r="S313" s="304"/>
      <c r="T313" s="304"/>
      <c r="U313" s="304"/>
      <c r="V313" s="304"/>
      <c r="W313" s="304"/>
      <c r="X313" s="304"/>
      <c r="Y313" s="304"/>
    </row>
    <row r="314" spans="1:25" ht="15.75" customHeight="1" x14ac:dyDescent="0.2">
      <c r="A314" s="317"/>
      <c r="B314" s="317"/>
      <c r="C314" s="317"/>
      <c r="D314" s="317"/>
      <c r="E314" s="317"/>
      <c r="F314" s="317"/>
      <c r="G314" s="304"/>
      <c r="H314" s="318"/>
      <c r="I314" s="318"/>
      <c r="J314" s="304"/>
      <c r="K314" s="304"/>
      <c r="L314" s="304"/>
      <c r="M314" s="304"/>
      <c r="N314" s="304"/>
      <c r="O314" s="304"/>
      <c r="P314" s="304"/>
      <c r="Q314" s="304"/>
      <c r="R314" s="304"/>
      <c r="S314" s="304"/>
      <c r="T314" s="304"/>
      <c r="U314" s="304"/>
      <c r="V314" s="304"/>
      <c r="W314" s="304"/>
      <c r="X314" s="304"/>
      <c r="Y314" s="304"/>
    </row>
    <row r="315" spans="1:25" ht="15.75" customHeight="1" x14ac:dyDescent="0.2">
      <c r="A315" s="317"/>
      <c r="B315" s="317"/>
      <c r="C315" s="317"/>
      <c r="D315" s="317"/>
      <c r="E315" s="317"/>
      <c r="F315" s="317"/>
      <c r="G315" s="304"/>
      <c r="H315" s="318"/>
      <c r="I315" s="318"/>
      <c r="J315" s="304"/>
      <c r="K315" s="304"/>
      <c r="L315" s="304"/>
      <c r="M315" s="304"/>
      <c r="N315" s="304"/>
      <c r="O315" s="304"/>
      <c r="P315" s="304"/>
      <c r="Q315" s="304"/>
      <c r="R315" s="304"/>
      <c r="S315" s="304"/>
      <c r="T315" s="304"/>
      <c r="U315" s="304"/>
      <c r="V315" s="304"/>
      <c r="W315" s="304"/>
      <c r="X315" s="304"/>
      <c r="Y315" s="304"/>
    </row>
    <row r="316" spans="1:25" ht="15.75" customHeight="1" x14ac:dyDescent="0.2">
      <c r="A316" s="317"/>
      <c r="B316" s="317"/>
      <c r="C316" s="317"/>
      <c r="D316" s="317"/>
      <c r="E316" s="317"/>
      <c r="F316" s="317"/>
      <c r="G316" s="304"/>
      <c r="H316" s="318"/>
      <c r="I316" s="318"/>
      <c r="J316" s="304"/>
      <c r="K316" s="304"/>
      <c r="L316" s="304"/>
      <c r="M316" s="304"/>
      <c r="N316" s="304"/>
      <c r="O316" s="304"/>
      <c r="P316" s="304"/>
      <c r="Q316" s="304"/>
      <c r="R316" s="304"/>
      <c r="S316" s="304"/>
      <c r="T316" s="304"/>
      <c r="U316" s="304"/>
      <c r="V316" s="304"/>
      <c r="W316" s="304"/>
      <c r="X316" s="304"/>
      <c r="Y316" s="304"/>
    </row>
    <row r="317" spans="1:25" ht="15.75" customHeight="1" x14ac:dyDescent="0.2">
      <c r="A317" s="317"/>
      <c r="B317" s="317"/>
      <c r="C317" s="317"/>
      <c r="D317" s="317"/>
      <c r="E317" s="317"/>
      <c r="F317" s="317"/>
      <c r="G317" s="304"/>
      <c r="H317" s="318"/>
      <c r="I317" s="318"/>
      <c r="J317" s="304"/>
      <c r="K317" s="304"/>
      <c r="L317" s="304"/>
      <c r="M317" s="304"/>
      <c r="N317" s="304"/>
      <c r="O317" s="304"/>
      <c r="P317" s="304"/>
      <c r="Q317" s="304"/>
      <c r="R317" s="304"/>
      <c r="S317" s="304"/>
      <c r="T317" s="304"/>
      <c r="U317" s="304"/>
      <c r="V317" s="304"/>
      <c r="W317" s="304"/>
      <c r="X317" s="304"/>
      <c r="Y317" s="304"/>
    </row>
    <row r="318" spans="1:25" ht="15.75" customHeight="1" x14ac:dyDescent="0.2">
      <c r="A318" s="317"/>
      <c r="B318" s="317"/>
      <c r="C318" s="317"/>
      <c r="D318" s="317"/>
      <c r="E318" s="317"/>
      <c r="F318" s="317"/>
      <c r="G318" s="304"/>
      <c r="H318" s="318"/>
      <c r="I318" s="318"/>
      <c r="J318" s="304"/>
      <c r="K318" s="304"/>
      <c r="L318" s="304"/>
      <c r="M318" s="304"/>
      <c r="N318" s="304"/>
      <c r="O318" s="304"/>
      <c r="P318" s="304"/>
      <c r="Q318" s="304"/>
      <c r="R318" s="304"/>
      <c r="S318" s="304"/>
      <c r="T318" s="304"/>
      <c r="U318" s="304"/>
      <c r="V318" s="304"/>
      <c r="W318" s="304"/>
      <c r="X318" s="304"/>
      <c r="Y318" s="304"/>
    </row>
    <row r="319" spans="1:25" ht="15.75" customHeight="1" x14ac:dyDescent="0.2">
      <c r="A319" s="317"/>
      <c r="B319" s="317"/>
      <c r="C319" s="317"/>
      <c r="D319" s="317"/>
      <c r="E319" s="317"/>
      <c r="F319" s="317"/>
      <c r="G319" s="304"/>
      <c r="H319" s="318"/>
      <c r="I319" s="318"/>
      <c r="J319" s="304"/>
      <c r="K319" s="304"/>
      <c r="L319" s="304"/>
      <c r="M319" s="304"/>
      <c r="N319" s="304"/>
      <c r="O319" s="304"/>
      <c r="P319" s="304"/>
      <c r="Q319" s="304"/>
      <c r="R319" s="304"/>
      <c r="S319" s="304"/>
      <c r="T319" s="304"/>
      <c r="U319" s="304"/>
      <c r="V319" s="304"/>
      <c r="W319" s="304"/>
      <c r="X319" s="304"/>
      <c r="Y319" s="304"/>
    </row>
    <row r="320" spans="1:25" ht="15.75" customHeight="1" x14ac:dyDescent="0.2">
      <c r="A320" s="317"/>
      <c r="B320" s="317"/>
      <c r="C320" s="317"/>
      <c r="D320" s="317"/>
      <c r="E320" s="317"/>
      <c r="F320" s="317"/>
      <c r="G320" s="304"/>
      <c r="H320" s="318"/>
      <c r="I320" s="318"/>
      <c r="J320" s="304"/>
      <c r="K320" s="304"/>
      <c r="L320" s="304"/>
      <c r="M320" s="304"/>
      <c r="N320" s="304"/>
      <c r="O320" s="304"/>
      <c r="P320" s="304"/>
      <c r="Q320" s="304"/>
      <c r="R320" s="304"/>
      <c r="S320" s="304"/>
      <c r="T320" s="304"/>
      <c r="U320" s="304"/>
      <c r="V320" s="304"/>
      <c r="W320" s="304"/>
      <c r="X320" s="304"/>
      <c r="Y320" s="304"/>
    </row>
    <row r="321" spans="1:25" ht="15.75" customHeight="1" x14ac:dyDescent="0.2">
      <c r="A321" s="317"/>
      <c r="B321" s="317"/>
      <c r="C321" s="317"/>
      <c r="D321" s="317"/>
      <c r="E321" s="317"/>
      <c r="F321" s="317"/>
      <c r="G321" s="304"/>
      <c r="H321" s="318"/>
      <c r="I321" s="318"/>
      <c r="J321" s="304"/>
      <c r="K321" s="304"/>
      <c r="L321" s="304"/>
      <c r="M321" s="304"/>
      <c r="N321" s="304"/>
      <c r="O321" s="304"/>
      <c r="P321" s="304"/>
      <c r="Q321" s="304"/>
      <c r="R321" s="304"/>
      <c r="S321" s="304"/>
      <c r="T321" s="304"/>
      <c r="U321" s="304"/>
      <c r="V321" s="304"/>
      <c r="W321" s="304"/>
      <c r="X321" s="304"/>
      <c r="Y321" s="304"/>
    </row>
    <row r="322" spans="1:25" ht="15.75" customHeight="1" x14ac:dyDescent="0.2">
      <c r="A322" s="317"/>
      <c r="B322" s="317"/>
      <c r="C322" s="317"/>
      <c r="D322" s="317"/>
      <c r="E322" s="317"/>
      <c r="F322" s="317"/>
      <c r="G322" s="304"/>
      <c r="H322" s="318"/>
      <c r="I322" s="318"/>
      <c r="J322" s="304"/>
      <c r="K322" s="304"/>
      <c r="L322" s="304"/>
      <c r="M322" s="304"/>
      <c r="N322" s="304"/>
      <c r="O322" s="304"/>
      <c r="P322" s="304"/>
      <c r="Q322" s="304"/>
      <c r="R322" s="304"/>
      <c r="S322" s="304"/>
      <c r="T322" s="304"/>
      <c r="U322" s="304"/>
      <c r="V322" s="304"/>
      <c r="W322" s="304"/>
      <c r="X322" s="304"/>
      <c r="Y322" s="304"/>
    </row>
    <row r="323" spans="1:25" ht="15.75" customHeight="1" x14ac:dyDescent="0.2">
      <c r="A323" s="317"/>
      <c r="B323" s="317"/>
      <c r="C323" s="317"/>
      <c r="D323" s="317"/>
      <c r="E323" s="317"/>
      <c r="F323" s="317"/>
      <c r="G323" s="304"/>
      <c r="H323" s="318"/>
      <c r="I323" s="318"/>
      <c r="J323" s="304"/>
      <c r="K323" s="304"/>
      <c r="L323" s="304"/>
      <c r="M323" s="304"/>
      <c r="N323" s="304"/>
      <c r="O323" s="304"/>
      <c r="P323" s="304"/>
      <c r="Q323" s="304"/>
      <c r="R323" s="304"/>
      <c r="S323" s="304"/>
      <c r="T323" s="304"/>
      <c r="U323" s="304"/>
      <c r="V323" s="304"/>
      <c r="W323" s="304"/>
      <c r="X323" s="304"/>
      <c r="Y323" s="304"/>
    </row>
    <row r="324" spans="1:25" ht="15.75" customHeight="1" x14ac:dyDescent="0.2">
      <c r="A324" s="317"/>
      <c r="B324" s="317"/>
      <c r="C324" s="317"/>
      <c r="D324" s="317"/>
      <c r="E324" s="317"/>
      <c r="F324" s="317"/>
      <c r="G324" s="304"/>
      <c r="H324" s="318"/>
      <c r="I324" s="318"/>
      <c r="J324" s="304"/>
      <c r="K324" s="304"/>
      <c r="L324" s="304"/>
      <c r="M324" s="304"/>
      <c r="N324" s="304"/>
      <c r="O324" s="304"/>
      <c r="P324" s="304"/>
      <c r="Q324" s="304"/>
      <c r="R324" s="304"/>
      <c r="S324" s="304"/>
      <c r="T324" s="304"/>
      <c r="U324" s="304"/>
      <c r="V324" s="304"/>
      <c r="W324" s="304"/>
      <c r="X324" s="304"/>
      <c r="Y324" s="304"/>
    </row>
    <row r="325" spans="1:25" ht="15.75" customHeight="1" x14ac:dyDescent="0.2">
      <c r="A325" s="317"/>
      <c r="B325" s="317"/>
      <c r="C325" s="317"/>
      <c r="D325" s="317"/>
      <c r="E325" s="317"/>
      <c r="F325" s="317"/>
      <c r="G325" s="304"/>
      <c r="H325" s="318"/>
      <c r="I325" s="318"/>
      <c r="J325" s="304"/>
      <c r="K325" s="304"/>
      <c r="L325" s="304"/>
      <c r="M325" s="304"/>
      <c r="N325" s="304"/>
      <c r="O325" s="304"/>
      <c r="P325" s="304"/>
      <c r="Q325" s="304"/>
      <c r="R325" s="304"/>
      <c r="S325" s="304"/>
      <c r="T325" s="304"/>
      <c r="U325" s="304"/>
      <c r="V325" s="304"/>
      <c r="W325" s="304"/>
      <c r="X325" s="304"/>
      <c r="Y325" s="304"/>
    </row>
    <row r="326" spans="1:25" ht="15.75" customHeight="1" x14ac:dyDescent="0.2">
      <c r="A326" s="317"/>
      <c r="B326" s="317"/>
      <c r="C326" s="317"/>
      <c r="D326" s="317"/>
      <c r="E326" s="317"/>
      <c r="F326" s="317"/>
      <c r="G326" s="304"/>
      <c r="H326" s="318"/>
      <c r="I326" s="318"/>
      <c r="J326" s="304"/>
      <c r="K326" s="304"/>
      <c r="L326" s="304"/>
      <c r="M326" s="304"/>
      <c r="N326" s="304"/>
      <c r="O326" s="304"/>
      <c r="P326" s="304"/>
      <c r="Q326" s="304"/>
      <c r="R326" s="304"/>
      <c r="S326" s="304"/>
      <c r="T326" s="304"/>
      <c r="U326" s="304"/>
      <c r="V326" s="304"/>
      <c r="W326" s="304"/>
      <c r="X326" s="304"/>
      <c r="Y326" s="304"/>
    </row>
    <row r="327" spans="1:25" ht="15.75" customHeight="1" x14ac:dyDescent="0.2">
      <c r="A327" s="317"/>
      <c r="B327" s="317"/>
      <c r="C327" s="317"/>
      <c r="D327" s="317"/>
      <c r="E327" s="317"/>
      <c r="F327" s="317"/>
      <c r="G327" s="304"/>
      <c r="H327" s="318"/>
      <c r="I327" s="318"/>
      <c r="J327" s="304"/>
      <c r="K327" s="304"/>
      <c r="L327" s="304"/>
      <c r="M327" s="304"/>
      <c r="N327" s="304"/>
      <c r="O327" s="304"/>
      <c r="P327" s="304"/>
      <c r="Q327" s="304"/>
      <c r="R327" s="304"/>
      <c r="S327" s="304"/>
      <c r="T327" s="304"/>
      <c r="U327" s="304"/>
      <c r="V327" s="304"/>
      <c r="W327" s="304"/>
      <c r="X327" s="304"/>
      <c r="Y327" s="304"/>
    </row>
    <row r="328" spans="1:25" ht="15.75" customHeight="1" x14ac:dyDescent="0.2">
      <c r="A328" s="317"/>
      <c r="B328" s="317"/>
      <c r="C328" s="317"/>
      <c r="D328" s="317"/>
      <c r="E328" s="317"/>
      <c r="F328" s="317"/>
      <c r="G328" s="304"/>
      <c r="H328" s="318"/>
      <c r="I328" s="318"/>
      <c r="J328" s="304"/>
      <c r="K328" s="304"/>
      <c r="L328" s="304"/>
      <c r="M328" s="304"/>
      <c r="N328" s="304"/>
      <c r="O328" s="304"/>
      <c r="P328" s="304"/>
      <c r="Q328" s="304"/>
      <c r="R328" s="304"/>
      <c r="S328" s="304"/>
      <c r="T328" s="304"/>
      <c r="U328" s="304"/>
      <c r="V328" s="304"/>
      <c r="W328" s="304"/>
      <c r="X328" s="304"/>
      <c r="Y328" s="304"/>
    </row>
    <row r="329" spans="1:25" ht="15.75" customHeight="1" x14ac:dyDescent="0.2">
      <c r="A329" s="317"/>
      <c r="B329" s="317"/>
      <c r="C329" s="317"/>
      <c r="D329" s="317"/>
      <c r="E329" s="317"/>
      <c r="F329" s="317"/>
      <c r="G329" s="304"/>
      <c r="H329" s="318"/>
      <c r="I329" s="318"/>
      <c r="J329" s="304"/>
      <c r="K329" s="304"/>
      <c r="L329" s="304"/>
      <c r="M329" s="304"/>
      <c r="N329" s="304"/>
      <c r="O329" s="304"/>
      <c r="P329" s="304"/>
      <c r="Q329" s="304"/>
      <c r="R329" s="304"/>
      <c r="S329" s="304"/>
      <c r="T329" s="304"/>
      <c r="U329" s="304"/>
      <c r="V329" s="304"/>
      <c r="W329" s="304"/>
      <c r="X329" s="304"/>
      <c r="Y329" s="304"/>
    </row>
    <row r="330" spans="1:25" ht="15.75" customHeight="1" x14ac:dyDescent="0.2">
      <c r="A330" s="317"/>
      <c r="B330" s="317"/>
      <c r="C330" s="317"/>
      <c r="D330" s="317"/>
      <c r="E330" s="317"/>
      <c r="F330" s="317"/>
      <c r="G330" s="304"/>
      <c r="H330" s="318"/>
      <c r="I330" s="318"/>
      <c r="J330" s="304"/>
      <c r="K330" s="304"/>
      <c r="L330" s="304"/>
      <c r="M330" s="304"/>
      <c r="N330" s="304"/>
      <c r="O330" s="304"/>
      <c r="P330" s="304"/>
      <c r="Q330" s="304"/>
      <c r="R330" s="304"/>
      <c r="S330" s="304"/>
      <c r="T330" s="304"/>
      <c r="U330" s="304"/>
      <c r="V330" s="304"/>
      <c r="W330" s="304"/>
      <c r="X330" s="304"/>
      <c r="Y330" s="304"/>
    </row>
    <row r="331" spans="1:25" ht="15.75" customHeight="1" x14ac:dyDescent="0.2">
      <c r="A331" s="317"/>
      <c r="B331" s="317"/>
      <c r="C331" s="317"/>
      <c r="D331" s="317"/>
      <c r="E331" s="317"/>
      <c r="F331" s="317"/>
      <c r="G331" s="304"/>
      <c r="H331" s="318"/>
      <c r="I331" s="318"/>
      <c r="J331" s="304"/>
      <c r="K331" s="304"/>
      <c r="L331" s="304"/>
      <c r="M331" s="304"/>
      <c r="N331" s="304"/>
      <c r="O331" s="304"/>
      <c r="P331" s="304"/>
      <c r="Q331" s="304"/>
      <c r="R331" s="304"/>
      <c r="S331" s="304"/>
      <c r="T331" s="304"/>
      <c r="U331" s="304"/>
      <c r="V331" s="304"/>
      <c r="W331" s="304"/>
      <c r="X331" s="304"/>
      <c r="Y331" s="304"/>
    </row>
    <row r="332" spans="1:25" ht="15.75" customHeight="1" x14ac:dyDescent="0.2">
      <c r="A332" s="317"/>
      <c r="B332" s="317"/>
      <c r="C332" s="317"/>
      <c r="D332" s="317"/>
      <c r="E332" s="317"/>
      <c r="F332" s="317"/>
      <c r="G332" s="304"/>
      <c r="H332" s="318"/>
      <c r="I332" s="318"/>
      <c r="J332" s="304"/>
      <c r="K332" s="304"/>
      <c r="L332" s="304"/>
      <c r="M332" s="304"/>
      <c r="N332" s="304"/>
      <c r="O332" s="304"/>
      <c r="P332" s="304"/>
      <c r="Q332" s="304"/>
      <c r="R332" s="304"/>
      <c r="S332" s="304"/>
      <c r="T332" s="304"/>
      <c r="U332" s="304"/>
      <c r="V332" s="304"/>
      <c r="W332" s="304"/>
      <c r="X332" s="304"/>
      <c r="Y332" s="304"/>
    </row>
    <row r="333" spans="1:25" ht="15.75" customHeight="1" x14ac:dyDescent="0.2">
      <c r="A333" s="317"/>
      <c r="B333" s="317"/>
      <c r="C333" s="317"/>
      <c r="D333" s="317"/>
      <c r="E333" s="317"/>
      <c r="F333" s="317"/>
      <c r="G333" s="304"/>
      <c r="H333" s="318"/>
      <c r="I333" s="318"/>
      <c r="J333" s="304"/>
      <c r="K333" s="304"/>
      <c r="L333" s="304"/>
      <c r="M333" s="304"/>
      <c r="N333" s="304"/>
      <c r="O333" s="304"/>
      <c r="P333" s="304"/>
      <c r="Q333" s="304"/>
      <c r="R333" s="304"/>
      <c r="S333" s="304"/>
      <c r="T333" s="304"/>
      <c r="U333" s="304"/>
      <c r="V333" s="304"/>
      <c r="W333" s="304"/>
      <c r="X333" s="304"/>
      <c r="Y333" s="304"/>
    </row>
    <row r="334" spans="1:25" ht="15.75" customHeight="1" x14ac:dyDescent="0.2">
      <c r="A334" s="317"/>
      <c r="B334" s="317"/>
      <c r="C334" s="317"/>
      <c r="D334" s="317"/>
      <c r="E334" s="317"/>
      <c r="F334" s="317"/>
      <c r="G334" s="304"/>
      <c r="H334" s="318"/>
      <c r="I334" s="318"/>
      <c r="J334" s="304"/>
      <c r="K334" s="304"/>
      <c r="L334" s="304"/>
      <c r="M334" s="304"/>
      <c r="N334" s="304"/>
      <c r="O334" s="304"/>
      <c r="P334" s="304"/>
      <c r="Q334" s="304"/>
      <c r="R334" s="304"/>
      <c r="S334" s="304"/>
      <c r="T334" s="304"/>
      <c r="U334" s="304"/>
      <c r="V334" s="304"/>
      <c r="W334" s="304"/>
      <c r="X334" s="304"/>
      <c r="Y334" s="304"/>
    </row>
    <row r="335" spans="1:25" ht="15.75" customHeight="1" x14ac:dyDescent="0.2">
      <c r="A335" s="317"/>
      <c r="B335" s="317"/>
      <c r="C335" s="317"/>
      <c r="D335" s="317"/>
      <c r="E335" s="317"/>
      <c r="F335" s="317"/>
      <c r="G335" s="304"/>
      <c r="H335" s="318"/>
      <c r="I335" s="318"/>
      <c r="J335" s="304"/>
      <c r="K335" s="304"/>
      <c r="L335" s="304"/>
      <c r="M335" s="304"/>
      <c r="N335" s="304"/>
      <c r="O335" s="304"/>
      <c r="P335" s="304"/>
      <c r="Q335" s="304"/>
      <c r="R335" s="304"/>
      <c r="S335" s="304"/>
      <c r="T335" s="304"/>
      <c r="U335" s="304"/>
      <c r="V335" s="304"/>
      <c r="W335" s="304"/>
      <c r="X335" s="304"/>
      <c r="Y335" s="304"/>
    </row>
    <row r="336" spans="1:25" ht="15.75" customHeight="1" x14ac:dyDescent="0.2">
      <c r="A336" s="317"/>
      <c r="B336" s="317"/>
      <c r="C336" s="317"/>
      <c r="D336" s="317"/>
      <c r="E336" s="317"/>
      <c r="F336" s="317"/>
      <c r="G336" s="304"/>
      <c r="H336" s="318"/>
      <c r="I336" s="318"/>
      <c r="J336" s="304"/>
      <c r="K336" s="304"/>
      <c r="L336" s="304"/>
      <c r="M336" s="304"/>
      <c r="N336" s="304"/>
      <c r="O336" s="304"/>
      <c r="P336" s="304"/>
      <c r="Q336" s="304"/>
      <c r="R336" s="304"/>
      <c r="S336" s="304"/>
      <c r="T336" s="304"/>
      <c r="U336" s="304"/>
      <c r="V336" s="304"/>
      <c r="W336" s="304"/>
      <c r="X336" s="304"/>
      <c r="Y336" s="304"/>
    </row>
    <row r="337" spans="1:25" ht="15.75" customHeight="1" x14ac:dyDescent="0.2">
      <c r="A337" s="317"/>
      <c r="B337" s="317"/>
      <c r="C337" s="317"/>
      <c r="D337" s="317"/>
      <c r="E337" s="317"/>
      <c r="F337" s="317"/>
      <c r="G337" s="304"/>
      <c r="H337" s="318"/>
      <c r="I337" s="318"/>
      <c r="J337" s="304"/>
      <c r="K337" s="304"/>
      <c r="L337" s="304"/>
      <c r="M337" s="304"/>
      <c r="N337" s="304"/>
      <c r="O337" s="304"/>
      <c r="P337" s="304"/>
      <c r="Q337" s="304"/>
      <c r="R337" s="304"/>
      <c r="S337" s="304"/>
      <c r="T337" s="304"/>
      <c r="U337" s="304"/>
      <c r="V337" s="304"/>
      <c r="W337" s="304"/>
      <c r="X337" s="304"/>
      <c r="Y337" s="304"/>
    </row>
    <row r="338" spans="1:25" ht="15.75" customHeight="1" x14ac:dyDescent="0.2">
      <c r="A338" s="317"/>
      <c r="B338" s="317"/>
      <c r="C338" s="317"/>
      <c r="D338" s="317"/>
      <c r="E338" s="317"/>
      <c r="F338" s="317"/>
      <c r="G338" s="304"/>
      <c r="H338" s="318"/>
      <c r="I338" s="318"/>
      <c r="J338" s="304"/>
      <c r="K338" s="304"/>
      <c r="L338" s="304"/>
      <c r="M338" s="304"/>
      <c r="N338" s="304"/>
      <c r="O338" s="304"/>
      <c r="P338" s="304"/>
      <c r="Q338" s="304"/>
      <c r="R338" s="304"/>
      <c r="S338" s="304"/>
      <c r="T338" s="304"/>
      <c r="U338" s="304"/>
      <c r="V338" s="304"/>
      <c r="W338" s="304"/>
      <c r="X338" s="304"/>
      <c r="Y338" s="304"/>
    </row>
    <row r="339" spans="1:25" ht="15.75" customHeight="1" x14ac:dyDescent="0.2">
      <c r="A339" s="317"/>
      <c r="B339" s="317"/>
      <c r="C339" s="317"/>
      <c r="D339" s="317"/>
      <c r="E339" s="317"/>
      <c r="F339" s="317"/>
      <c r="G339" s="304"/>
      <c r="H339" s="318"/>
      <c r="I339" s="318"/>
      <c r="J339" s="304"/>
      <c r="K339" s="304"/>
      <c r="L339" s="304"/>
      <c r="M339" s="304"/>
      <c r="N339" s="304"/>
      <c r="O339" s="304"/>
      <c r="P339" s="304"/>
      <c r="Q339" s="304"/>
      <c r="R339" s="304"/>
      <c r="S339" s="304"/>
      <c r="T339" s="304"/>
      <c r="U339" s="304"/>
      <c r="V339" s="304"/>
      <c r="W339" s="304"/>
      <c r="X339" s="304"/>
      <c r="Y339" s="304"/>
    </row>
    <row r="340" spans="1:25" ht="15.75" customHeight="1" x14ac:dyDescent="0.2">
      <c r="A340" s="317"/>
      <c r="B340" s="317"/>
      <c r="C340" s="317"/>
      <c r="D340" s="317"/>
      <c r="E340" s="317"/>
      <c r="F340" s="317"/>
      <c r="G340" s="304"/>
      <c r="H340" s="318"/>
      <c r="I340" s="318"/>
      <c r="J340" s="304"/>
      <c r="K340" s="304"/>
      <c r="L340" s="304"/>
      <c r="M340" s="304"/>
      <c r="N340" s="304"/>
      <c r="O340" s="304"/>
      <c r="P340" s="304"/>
      <c r="Q340" s="304"/>
      <c r="R340" s="304"/>
      <c r="S340" s="304"/>
      <c r="T340" s="304"/>
      <c r="U340" s="304"/>
      <c r="V340" s="304"/>
      <c r="W340" s="304"/>
      <c r="X340" s="304"/>
      <c r="Y340" s="304"/>
    </row>
    <row r="341" spans="1:25" ht="15.75" customHeight="1" x14ac:dyDescent="0.2">
      <c r="A341" s="317"/>
      <c r="B341" s="317"/>
      <c r="C341" s="317"/>
      <c r="D341" s="317"/>
      <c r="E341" s="317"/>
      <c r="F341" s="317"/>
      <c r="G341" s="304"/>
      <c r="H341" s="318"/>
      <c r="I341" s="318"/>
      <c r="J341" s="304"/>
      <c r="K341" s="304"/>
      <c r="L341" s="304"/>
      <c r="M341" s="304"/>
      <c r="N341" s="304"/>
      <c r="O341" s="304"/>
      <c r="P341" s="304"/>
      <c r="Q341" s="304"/>
      <c r="R341" s="304"/>
      <c r="S341" s="304"/>
      <c r="T341" s="304"/>
      <c r="U341" s="304"/>
      <c r="V341" s="304"/>
      <c r="W341" s="304"/>
      <c r="X341" s="304"/>
      <c r="Y341" s="304"/>
    </row>
    <row r="342" spans="1:25" ht="15.75" customHeight="1" x14ac:dyDescent="0.2">
      <c r="A342" s="317"/>
      <c r="B342" s="317"/>
      <c r="C342" s="317"/>
      <c r="D342" s="317"/>
      <c r="E342" s="317"/>
      <c r="F342" s="317"/>
      <c r="G342" s="304"/>
      <c r="H342" s="318"/>
      <c r="I342" s="318"/>
      <c r="J342" s="304"/>
      <c r="K342" s="304"/>
      <c r="L342" s="304"/>
      <c r="M342" s="304"/>
      <c r="N342" s="304"/>
      <c r="O342" s="304"/>
      <c r="P342" s="304"/>
      <c r="Q342" s="304"/>
      <c r="R342" s="304"/>
      <c r="S342" s="304"/>
      <c r="T342" s="304"/>
      <c r="U342" s="304"/>
      <c r="V342" s="304"/>
      <c r="W342" s="304"/>
      <c r="X342" s="304"/>
      <c r="Y342" s="304"/>
    </row>
    <row r="343" spans="1:25" ht="15.75" customHeight="1" x14ac:dyDescent="0.2">
      <c r="A343" s="317"/>
      <c r="B343" s="317"/>
      <c r="C343" s="317"/>
      <c r="D343" s="317"/>
      <c r="E343" s="317"/>
      <c r="F343" s="317"/>
      <c r="G343" s="304"/>
      <c r="H343" s="318"/>
      <c r="I343" s="318"/>
      <c r="J343" s="304"/>
      <c r="K343" s="304"/>
      <c r="L343" s="304"/>
      <c r="M343" s="304"/>
      <c r="N343" s="304"/>
      <c r="O343" s="304"/>
      <c r="P343" s="304"/>
      <c r="Q343" s="304"/>
      <c r="R343" s="304"/>
      <c r="S343" s="304"/>
      <c r="T343" s="304"/>
      <c r="U343" s="304"/>
      <c r="V343" s="304"/>
      <c r="W343" s="304"/>
      <c r="X343" s="304"/>
      <c r="Y343" s="304"/>
    </row>
    <row r="344" spans="1:25" ht="15.75" customHeight="1" x14ac:dyDescent="0.2">
      <c r="A344" s="317"/>
      <c r="B344" s="317"/>
      <c r="C344" s="317"/>
      <c r="D344" s="317"/>
      <c r="E344" s="317"/>
      <c r="F344" s="317"/>
      <c r="G344" s="304"/>
      <c r="H344" s="318"/>
      <c r="I344" s="318"/>
      <c r="J344" s="304"/>
      <c r="K344" s="304"/>
      <c r="L344" s="304"/>
      <c r="M344" s="304"/>
      <c r="N344" s="304"/>
      <c r="O344" s="304"/>
      <c r="P344" s="304"/>
      <c r="Q344" s="304"/>
      <c r="R344" s="304"/>
      <c r="S344" s="304"/>
      <c r="T344" s="304"/>
      <c r="U344" s="304"/>
      <c r="V344" s="304"/>
      <c r="W344" s="304"/>
      <c r="X344" s="304"/>
      <c r="Y344" s="304"/>
    </row>
    <row r="345" spans="1:25" ht="15.75" customHeight="1" x14ac:dyDescent="0.2">
      <c r="A345" s="317"/>
      <c r="B345" s="317"/>
      <c r="C345" s="317"/>
      <c r="D345" s="317"/>
      <c r="E345" s="317"/>
      <c r="F345" s="317"/>
      <c r="G345" s="304"/>
      <c r="H345" s="318"/>
      <c r="I345" s="318"/>
      <c r="J345" s="304"/>
      <c r="K345" s="304"/>
      <c r="L345" s="304"/>
      <c r="M345" s="304"/>
      <c r="N345" s="304"/>
      <c r="O345" s="304"/>
      <c r="P345" s="304"/>
      <c r="Q345" s="304"/>
      <c r="R345" s="304"/>
      <c r="S345" s="304"/>
      <c r="T345" s="304"/>
      <c r="U345" s="304"/>
      <c r="V345" s="304"/>
      <c r="W345" s="304"/>
      <c r="X345" s="304"/>
      <c r="Y345" s="304"/>
    </row>
    <row r="346" spans="1:25" ht="15.75" customHeight="1" x14ac:dyDescent="0.2">
      <c r="A346" s="317"/>
      <c r="B346" s="317"/>
      <c r="C346" s="317"/>
      <c r="D346" s="317"/>
      <c r="E346" s="317"/>
      <c r="F346" s="317"/>
      <c r="G346" s="304"/>
      <c r="H346" s="318"/>
      <c r="I346" s="318"/>
      <c r="J346" s="304"/>
      <c r="K346" s="304"/>
      <c r="L346" s="304"/>
      <c r="M346" s="304"/>
      <c r="N346" s="304"/>
      <c r="O346" s="304"/>
      <c r="P346" s="304"/>
      <c r="Q346" s="304"/>
      <c r="R346" s="304"/>
      <c r="S346" s="304"/>
      <c r="T346" s="304"/>
      <c r="U346" s="304"/>
      <c r="V346" s="304"/>
      <c r="W346" s="304"/>
      <c r="X346" s="304"/>
      <c r="Y346" s="304"/>
    </row>
    <row r="347" spans="1:25" ht="15.75" customHeight="1" x14ac:dyDescent="0.2">
      <c r="A347" s="317"/>
      <c r="B347" s="317"/>
      <c r="C347" s="317"/>
      <c r="D347" s="317"/>
      <c r="E347" s="317"/>
      <c r="F347" s="317"/>
      <c r="G347" s="304"/>
      <c r="H347" s="318"/>
      <c r="I347" s="318"/>
      <c r="J347" s="304"/>
      <c r="K347" s="304"/>
      <c r="L347" s="304"/>
      <c r="M347" s="304"/>
      <c r="N347" s="304"/>
      <c r="O347" s="304"/>
      <c r="P347" s="304"/>
      <c r="Q347" s="304"/>
      <c r="R347" s="304"/>
      <c r="S347" s="304"/>
      <c r="T347" s="304"/>
      <c r="U347" s="304"/>
      <c r="V347" s="304"/>
      <c r="W347" s="304"/>
      <c r="X347" s="304"/>
      <c r="Y347" s="304"/>
    </row>
    <row r="348" spans="1:25" ht="15.75" customHeight="1" x14ac:dyDescent="0.2">
      <c r="A348" s="317"/>
      <c r="B348" s="317"/>
      <c r="C348" s="317"/>
      <c r="D348" s="317"/>
      <c r="E348" s="317"/>
      <c r="F348" s="317"/>
      <c r="G348" s="304"/>
      <c r="H348" s="318"/>
      <c r="I348" s="318"/>
      <c r="J348" s="304"/>
      <c r="K348" s="304"/>
      <c r="L348" s="304"/>
      <c r="M348" s="304"/>
      <c r="N348" s="304"/>
      <c r="O348" s="304"/>
      <c r="P348" s="304"/>
      <c r="Q348" s="304"/>
      <c r="R348" s="304"/>
      <c r="S348" s="304"/>
      <c r="T348" s="304"/>
      <c r="U348" s="304"/>
      <c r="V348" s="304"/>
      <c r="W348" s="304"/>
      <c r="X348" s="304"/>
      <c r="Y348" s="304"/>
    </row>
    <row r="349" spans="1:25" ht="15.75" customHeight="1" x14ac:dyDescent="0.2">
      <c r="A349" s="317"/>
      <c r="B349" s="317"/>
      <c r="C349" s="317"/>
      <c r="D349" s="317"/>
      <c r="E349" s="317"/>
      <c r="F349" s="317"/>
      <c r="G349" s="304"/>
      <c r="H349" s="318"/>
      <c r="I349" s="318"/>
      <c r="J349" s="304"/>
      <c r="K349" s="304"/>
      <c r="L349" s="304"/>
      <c r="M349" s="304"/>
      <c r="N349" s="304"/>
      <c r="O349" s="304"/>
      <c r="P349" s="304"/>
      <c r="Q349" s="304"/>
      <c r="R349" s="304"/>
      <c r="S349" s="304"/>
      <c r="T349" s="304"/>
      <c r="U349" s="304"/>
      <c r="V349" s="304"/>
      <c r="W349" s="304"/>
      <c r="X349" s="304"/>
      <c r="Y349" s="304"/>
    </row>
    <row r="350" spans="1:25" ht="15.75" customHeight="1" x14ac:dyDescent="0.2">
      <c r="A350" s="317"/>
      <c r="B350" s="317"/>
      <c r="C350" s="317"/>
      <c r="D350" s="317"/>
      <c r="E350" s="317"/>
      <c r="F350" s="317"/>
      <c r="G350" s="304"/>
      <c r="H350" s="318"/>
      <c r="I350" s="318"/>
      <c r="J350" s="304"/>
      <c r="K350" s="304"/>
      <c r="L350" s="304"/>
      <c r="M350" s="304"/>
      <c r="N350" s="304"/>
      <c r="O350" s="304"/>
      <c r="P350" s="304"/>
      <c r="Q350" s="304"/>
      <c r="R350" s="304"/>
      <c r="S350" s="304"/>
      <c r="T350" s="304"/>
      <c r="U350" s="304"/>
      <c r="V350" s="304"/>
      <c r="W350" s="304"/>
      <c r="X350" s="304"/>
      <c r="Y350" s="304"/>
    </row>
    <row r="351" spans="1:25" ht="15.75" customHeight="1" x14ac:dyDescent="0.2">
      <c r="A351" s="317"/>
      <c r="B351" s="317"/>
      <c r="C351" s="317"/>
      <c r="D351" s="317"/>
      <c r="E351" s="317"/>
      <c r="F351" s="317"/>
      <c r="G351" s="304"/>
      <c r="H351" s="318"/>
      <c r="I351" s="318"/>
      <c r="J351" s="304"/>
      <c r="K351" s="304"/>
      <c r="L351" s="304"/>
      <c r="M351" s="304"/>
      <c r="N351" s="304"/>
      <c r="O351" s="304"/>
      <c r="P351" s="304"/>
      <c r="Q351" s="304"/>
      <c r="R351" s="304"/>
      <c r="S351" s="304"/>
      <c r="T351" s="304"/>
      <c r="U351" s="304"/>
      <c r="V351" s="304"/>
      <c r="W351" s="304"/>
      <c r="X351" s="304"/>
      <c r="Y351" s="304"/>
    </row>
    <row r="352" spans="1:25" ht="15.75" customHeight="1" x14ac:dyDescent="0.2">
      <c r="A352" s="317"/>
      <c r="B352" s="317"/>
      <c r="C352" s="317"/>
      <c r="D352" s="317"/>
      <c r="E352" s="317"/>
      <c r="F352" s="317"/>
      <c r="G352" s="304"/>
      <c r="H352" s="318"/>
      <c r="I352" s="318"/>
      <c r="J352" s="304"/>
      <c r="K352" s="304"/>
      <c r="L352" s="304"/>
      <c r="M352" s="304"/>
      <c r="N352" s="304"/>
      <c r="O352" s="304"/>
      <c r="P352" s="304"/>
      <c r="Q352" s="304"/>
      <c r="R352" s="304"/>
      <c r="S352" s="304"/>
      <c r="T352" s="304"/>
      <c r="U352" s="304"/>
      <c r="V352" s="304"/>
      <c r="W352" s="304"/>
      <c r="X352" s="304"/>
      <c r="Y352" s="304"/>
    </row>
    <row r="353" spans="1:25" ht="15.75" customHeight="1" x14ac:dyDescent="0.2">
      <c r="A353" s="317"/>
      <c r="B353" s="317"/>
      <c r="C353" s="317"/>
      <c r="D353" s="317"/>
      <c r="E353" s="317"/>
      <c r="F353" s="317"/>
      <c r="G353" s="304"/>
      <c r="H353" s="318"/>
      <c r="I353" s="318"/>
      <c r="J353" s="304"/>
      <c r="K353" s="304"/>
      <c r="L353" s="304"/>
      <c r="M353" s="304"/>
      <c r="N353" s="304"/>
      <c r="O353" s="304"/>
      <c r="P353" s="304"/>
      <c r="Q353" s="304"/>
      <c r="R353" s="304"/>
      <c r="S353" s="304"/>
      <c r="T353" s="304"/>
      <c r="U353" s="304"/>
      <c r="V353" s="304"/>
      <c r="W353" s="304"/>
      <c r="X353" s="304"/>
      <c r="Y353" s="304"/>
    </row>
    <row r="354" spans="1:25" ht="15.75" customHeight="1" x14ac:dyDescent="0.2">
      <c r="A354" s="317"/>
      <c r="B354" s="317"/>
      <c r="C354" s="317"/>
      <c r="D354" s="317"/>
      <c r="E354" s="317"/>
      <c r="F354" s="317"/>
      <c r="G354" s="304"/>
      <c r="H354" s="318"/>
      <c r="I354" s="318"/>
      <c r="J354" s="304"/>
      <c r="K354" s="304"/>
      <c r="L354" s="304"/>
      <c r="M354" s="304"/>
      <c r="N354" s="304"/>
      <c r="O354" s="304"/>
      <c r="P354" s="304"/>
      <c r="Q354" s="304"/>
      <c r="R354" s="304"/>
      <c r="S354" s="304"/>
      <c r="T354" s="304"/>
      <c r="U354" s="304"/>
      <c r="V354" s="304"/>
      <c r="W354" s="304"/>
      <c r="X354" s="304"/>
      <c r="Y354" s="304"/>
    </row>
    <row r="355" spans="1:25" ht="15.75" customHeight="1" x14ac:dyDescent="0.2">
      <c r="A355" s="317"/>
      <c r="B355" s="317"/>
      <c r="C355" s="317"/>
      <c r="D355" s="317"/>
      <c r="E355" s="317"/>
      <c r="F355" s="317"/>
      <c r="G355" s="304"/>
      <c r="H355" s="318"/>
      <c r="I355" s="318"/>
      <c r="J355" s="304"/>
      <c r="K355" s="304"/>
      <c r="L355" s="304"/>
      <c r="M355" s="304"/>
      <c r="N355" s="304"/>
      <c r="O355" s="304"/>
      <c r="P355" s="304"/>
      <c r="Q355" s="304"/>
      <c r="R355" s="304"/>
      <c r="S355" s="304"/>
      <c r="T355" s="304"/>
      <c r="U355" s="304"/>
      <c r="V355" s="304"/>
      <c r="W355" s="304"/>
      <c r="X355" s="304"/>
      <c r="Y355" s="304"/>
    </row>
    <row r="356" spans="1:25" ht="15.75" customHeight="1" x14ac:dyDescent="0.2">
      <c r="A356" s="317"/>
      <c r="B356" s="317"/>
      <c r="C356" s="317"/>
      <c r="D356" s="317"/>
      <c r="E356" s="317"/>
      <c r="F356" s="317"/>
      <c r="G356" s="304"/>
      <c r="H356" s="318"/>
      <c r="I356" s="318"/>
      <c r="J356" s="304"/>
      <c r="K356" s="304"/>
      <c r="L356" s="304"/>
      <c r="M356" s="304"/>
      <c r="N356" s="304"/>
      <c r="O356" s="304"/>
      <c r="P356" s="304"/>
      <c r="Q356" s="304"/>
      <c r="R356" s="304"/>
      <c r="S356" s="304"/>
      <c r="T356" s="304"/>
      <c r="U356" s="304"/>
      <c r="V356" s="304"/>
      <c r="W356" s="304"/>
      <c r="X356" s="304"/>
      <c r="Y356" s="304"/>
    </row>
    <row r="357" spans="1:25" ht="15.75" customHeight="1" x14ac:dyDescent="0.2">
      <c r="A357" s="317"/>
      <c r="B357" s="317"/>
      <c r="C357" s="317"/>
      <c r="D357" s="317"/>
      <c r="E357" s="317"/>
      <c r="F357" s="317"/>
      <c r="G357" s="304"/>
      <c r="H357" s="318"/>
      <c r="I357" s="318"/>
      <c r="J357" s="304"/>
      <c r="K357" s="304"/>
      <c r="L357" s="304"/>
      <c r="M357" s="304"/>
      <c r="N357" s="304"/>
      <c r="O357" s="304"/>
      <c r="P357" s="304"/>
      <c r="Q357" s="304"/>
      <c r="R357" s="304"/>
      <c r="S357" s="304"/>
      <c r="T357" s="304"/>
      <c r="U357" s="304"/>
      <c r="V357" s="304"/>
      <c r="W357" s="304"/>
      <c r="X357" s="304"/>
      <c r="Y357" s="304"/>
    </row>
    <row r="358" spans="1:25" ht="15.75" customHeight="1" x14ac:dyDescent="0.2">
      <c r="A358" s="317"/>
      <c r="B358" s="317"/>
      <c r="C358" s="317"/>
      <c r="D358" s="317"/>
      <c r="E358" s="317"/>
      <c r="F358" s="317"/>
      <c r="G358" s="304"/>
      <c r="H358" s="318"/>
      <c r="I358" s="318"/>
      <c r="J358" s="304"/>
      <c r="K358" s="304"/>
      <c r="L358" s="304"/>
      <c r="M358" s="304"/>
      <c r="N358" s="304"/>
      <c r="O358" s="304"/>
      <c r="P358" s="304"/>
      <c r="Q358" s="304"/>
      <c r="R358" s="304"/>
      <c r="S358" s="304"/>
      <c r="T358" s="304"/>
      <c r="U358" s="304"/>
      <c r="V358" s="304"/>
      <c r="W358" s="304"/>
      <c r="X358" s="304"/>
      <c r="Y358" s="304"/>
    </row>
    <row r="359" spans="1:25" ht="15.75" customHeight="1" x14ac:dyDescent="0.2">
      <c r="A359" s="317"/>
      <c r="B359" s="317"/>
      <c r="C359" s="317"/>
      <c r="D359" s="317"/>
      <c r="E359" s="317"/>
      <c r="F359" s="317"/>
      <c r="G359" s="304"/>
      <c r="H359" s="318"/>
      <c r="I359" s="318"/>
      <c r="J359" s="304"/>
      <c r="K359" s="304"/>
      <c r="L359" s="304"/>
      <c r="M359" s="304"/>
      <c r="N359" s="304"/>
      <c r="O359" s="304"/>
      <c r="P359" s="304"/>
      <c r="Q359" s="304"/>
      <c r="R359" s="304"/>
      <c r="S359" s="304"/>
      <c r="T359" s="304"/>
      <c r="U359" s="304"/>
      <c r="V359" s="304"/>
      <c r="W359" s="304"/>
      <c r="X359" s="304"/>
      <c r="Y359" s="304"/>
    </row>
    <row r="360" spans="1:25" ht="15.75" customHeight="1" x14ac:dyDescent="0.2">
      <c r="A360" s="317"/>
      <c r="B360" s="317"/>
      <c r="C360" s="317"/>
      <c r="D360" s="317"/>
      <c r="E360" s="317"/>
      <c r="F360" s="317"/>
      <c r="G360" s="304"/>
      <c r="H360" s="318"/>
      <c r="I360" s="318"/>
      <c r="J360" s="304"/>
      <c r="K360" s="304"/>
      <c r="L360" s="304"/>
      <c r="M360" s="304"/>
      <c r="N360" s="304"/>
      <c r="O360" s="304"/>
      <c r="P360" s="304"/>
      <c r="Q360" s="304"/>
      <c r="R360" s="304"/>
      <c r="S360" s="304"/>
      <c r="T360" s="304"/>
      <c r="U360" s="304"/>
      <c r="V360" s="304"/>
      <c r="W360" s="304"/>
      <c r="X360" s="304"/>
      <c r="Y360" s="304"/>
    </row>
    <row r="361" spans="1:25" ht="15.75" customHeight="1" x14ac:dyDescent="0.2">
      <c r="A361" s="317"/>
      <c r="B361" s="317"/>
      <c r="C361" s="317"/>
      <c r="D361" s="317"/>
      <c r="E361" s="317"/>
      <c r="F361" s="317"/>
      <c r="G361" s="304"/>
      <c r="H361" s="318"/>
      <c r="I361" s="318"/>
      <c r="J361" s="304"/>
      <c r="K361" s="304"/>
      <c r="L361" s="304"/>
      <c r="M361" s="304"/>
      <c r="N361" s="304"/>
      <c r="O361" s="304"/>
      <c r="P361" s="304"/>
      <c r="Q361" s="304"/>
      <c r="R361" s="304"/>
      <c r="S361" s="304"/>
      <c r="T361" s="304"/>
      <c r="U361" s="304"/>
      <c r="V361" s="304"/>
      <c r="W361" s="304"/>
      <c r="X361" s="304"/>
      <c r="Y361" s="304"/>
    </row>
    <row r="362" spans="1:25" ht="15.75" customHeight="1" x14ac:dyDescent="0.2">
      <c r="A362" s="317"/>
      <c r="B362" s="317"/>
      <c r="C362" s="317"/>
      <c r="D362" s="317"/>
      <c r="E362" s="317"/>
      <c r="F362" s="317"/>
      <c r="G362" s="304"/>
      <c r="H362" s="318"/>
      <c r="I362" s="318"/>
      <c r="J362" s="304"/>
      <c r="K362" s="304"/>
      <c r="L362" s="304"/>
      <c r="M362" s="304"/>
      <c r="N362" s="304"/>
      <c r="O362" s="304"/>
      <c r="P362" s="304"/>
      <c r="Q362" s="304"/>
      <c r="R362" s="304"/>
      <c r="S362" s="304"/>
      <c r="T362" s="304"/>
      <c r="U362" s="304"/>
      <c r="V362" s="304"/>
      <c r="W362" s="304"/>
      <c r="X362" s="304"/>
      <c r="Y362" s="304"/>
    </row>
    <row r="363" spans="1:25" ht="15.75" customHeight="1" x14ac:dyDescent="0.2">
      <c r="A363" s="317"/>
      <c r="B363" s="317"/>
      <c r="C363" s="317"/>
      <c r="D363" s="317"/>
      <c r="E363" s="317"/>
      <c r="F363" s="317"/>
      <c r="G363" s="304"/>
      <c r="H363" s="318"/>
      <c r="I363" s="318"/>
      <c r="J363" s="304"/>
      <c r="K363" s="304"/>
      <c r="L363" s="304"/>
      <c r="M363" s="304"/>
      <c r="N363" s="304"/>
      <c r="O363" s="304"/>
      <c r="P363" s="304"/>
      <c r="Q363" s="304"/>
      <c r="R363" s="304"/>
      <c r="S363" s="304"/>
      <c r="T363" s="304"/>
      <c r="U363" s="304"/>
      <c r="V363" s="304"/>
      <c r="W363" s="304"/>
      <c r="X363" s="304"/>
      <c r="Y363" s="304"/>
    </row>
    <row r="364" spans="1:25" ht="15.75" customHeight="1" x14ac:dyDescent="0.2">
      <c r="A364" s="317"/>
      <c r="B364" s="317"/>
      <c r="C364" s="317"/>
      <c r="D364" s="317"/>
      <c r="E364" s="317"/>
      <c r="F364" s="317"/>
      <c r="G364" s="304"/>
      <c r="H364" s="318"/>
      <c r="I364" s="318"/>
      <c r="J364" s="304"/>
      <c r="K364" s="304"/>
      <c r="L364" s="304"/>
      <c r="M364" s="304"/>
      <c r="N364" s="304"/>
      <c r="O364" s="304"/>
      <c r="P364" s="304"/>
      <c r="Q364" s="304"/>
      <c r="R364" s="304"/>
      <c r="S364" s="304"/>
      <c r="T364" s="304"/>
      <c r="U364" s="304"/>
      <c r="V364" s="304"/>
      <c r="W364" s="304"/>
      <c r="X364" s="304"/>
      <c r="Y364" s="304"/>
    </row>
    <row r="365" spans="1:25" ht="15.75" customHeight="1" x14ac:dyDescent="0.2">
      <c r="A365" s="317"/>
      <c r="B365" s="317"/>
      <c r="C365" s="317"/>
      <c r="D365" s="317"/>
      <c r="E365" s="317"/>
      <c r="F365" s="317"/>
      <c r="G365" s="304"/>
      <c r="H365" s="318"/>
      <c r="I365" s="318"/>
      <c r="J365" s="304"/>
      <c r="K365" s="304"/>
      <c r="L365" s="304"/>
      <c r="M365" s="304"/>
      <c r="N365" s="304"/>
      <c r="O365" s="304"/>
      <c r="P365" s="304"/>
      <c r="Q365" s="304"/>
      <c r="R365" s="304"/>
      <c r="S365" s="304"/>
      <c r="T365" s="304"/>
      <c r="U365" s="304"/>
      <c r="V365" s="304"/>
      <c r="W365" s="304"/>
      <c r="X365" s="304"/>
      <c r="Y365" s="304"/>
    </row>
    <row r="366" spans="1:25" ht="15.75" customHeight="1" x14ac:dyDescent="0.2">
      <c r="A366" s="317"/>
      <c r="B366" s="317"/>
      <c r="C366" s="317"/>
      <c r="D366" s="317"/>
      <c r="E366" s="317"/>
      <c r="F366" s="317"/>
      <c r="G366" s="304"/>
      <c r="H366" s="318"/>
      <c r="I366" s="318"/>
      <c r="J366" s="304"/>
      <c r="K366" s="304"/>
      <c r="L366" s="304"/>
      <c r="M366" s="304"/>
      <c r="N366" s="304"/>
      <c r="O366" s="304"/>
      <c r="P366" s="304"/>
      <c r="Q366" s="304"/>
      <c r="R366" s="304"/>
      <c r="S366" s="304"/>
      <c r="T366" s="304"/>
      <c r="U366" s="304"/>
      <c r="V366" s="304"/>
      <c r="W366" s="304"/>
      <c r="X366" s="304"/>
      <c r="Y366" s="304"/>
    </row>
    <row r="367" spans="1:25" ht="15.75" customHeight="1" x14ac:dyDescent="0.2">
      <c r="A367" s="317"/>
      <c r="B367" s="317"/>
      <c r="C367" s="317"/>
      <c r="D367" s="317"/>
      <c r="E367" s="317"/>
      <c r="F367" s="317"/>
      <c r="G367" s="304"/>
      <c r="H367" s="318"/>
      <c r="I367" s="318"/>
      <c r="J367" s="304"/>
      <c r="K367" s="304"/>
      <c r="L367" s="304"/>
      <c r="M367" s="304"/>
      <c r="N367" s="304"/>
      <c r="O367" s="304"/>
      <c r="P367" s="304"/>
      <c r="Q367" s="304"/>
      <c r="R367" s="304"/>
      <c r="S367" s="304"/>
      <c r="T367" s="304"/>
      <c r="U367" s="304"/>
      <c r="V367" s="304"/>
      <c r="W367" s="304"/>
      <c r="X367" s="304"/>
      <c r="Y367" s="304"/>
    </row>
    <row r="368" spans="1:25" ht="15.75" customHeight="1" x14ac:dyDescent="0.2">
      <c r="A368" s="317"/>
      <c r="B368" s="317"/>
      <c r="C368" s="317"/>
      <c r="D368" s="317"/>
      <c r="E368" s="317"/>
      <c r="F368" s="317"/>
      <c r="G368" s="304"/>
      <c r="H368" s="318"/>
      <c r="I368" s="318"/>
      <c r="J368" s="304"/>
      <c r="K368" s="304"/>
      <c r="L368" s="304"/>
      <c r="M368" s="304"/>
      <c r="N368" s="304"/>
      <c r="O368" s="304"/>
      <c r="P368" s="304"/>
      <c r="Q368" s="304"/>
      <c r="R368" s="304"/>
      <c r="S368" s="304"/>
      <c r="T368" s="304"/>
      <c r="U368" s="304"/>
      <c r="V368" s="304"/>
      <c r="W368" s="304"/>
      <c r="X368" s="304"/>
      <c r="Y368" s="304"/>
    </row>
    <row r="369" spans="1:25" ht="15.75" customHeight="1" x14ac:dyDescent="0.2">
      <c r="A369" s="317"/>
      <c r="B369" s="317"/>
      <c r="C369" s="317"/>
      <c r="D369" s="317"/>
      <c r="E369" s="317"/>
      <c r="F369" s="317"/>
      <c r="G369" s="304"/>
      <c r="H369" s="318"/>
      <c r="I369" s="318"/>
      <c r="J369" s="304"/>
      <c r="K369" s="304"/>
      <c r="L369" s="304"/>
      <c r="M369" s="304"/>
      <c r="N369" s="304"/>
      <c r="O369" s="304"/>
      <c r="P369" s="304"/>
      <c r="Q369" s="304"/>
      <c r="R369" s="304"/>
      <c r="S369" s="304"/>
      <c r="T369" s="304"/>
      <c r="U369" s="304"/>
      <c r="V369" s="304"/>
      <c r="W369" s="304"/>
      <c r="X369" s="304"/>
      <c r="Y369" s="304"/>
    </row>
    <row r="370" spans="1:25" ht="15.75" customHeight="1" x14ac:dyDescent="0.2">
      <c r="A370" s="317"/>
      <c r="B370" s="317"/>
      <c r="C370" s="317"/>
      <c r="D370" s="317"/>
      <c r="E370" s="317"/>
      <c r="F370" s="317"/>
      <c r="G370" s="304"/>
      <c r="H370" s="318"/>
      <c r="I370" s="318"/>
      <c r="J370" s="304"/>
      <c r="K370" s="304"/>
      <c r="L370" s="304"/>
      <c r="M370" s="304"/>
      <c r="N370" s="304"/>
      <c r="O370" s="304"/>
      <c r="P370" s="304"/>
      <c r="Q370" s="304"/>
      <c r="R370" s="304"/>
      <c r="S370" s="304"/>
      <c r="T370" s="304"/>
      <c r="U370" s="304"/>
      <c r="V370" s="304"/>
      <c r="W370" s="304"/>
      <c r="X370" s="304"/>
      <c r="Y370" s="304"/>
    </row>
    <row r="371" spans="1:25" ht="15.75" customHeight="1" x14ac:dyDescent="0.2">
      <c r="A371" s="317"/>
      <c r="B371" s="317"/>
      <c r="C371" s="317"/>
      <c r="D371" s="317"/>
      <c r="E371" s="317"/>
      <c r="F371" s="317"/>
      <c r="G371" s="304"/>
      <c r="H371" s="318"/>
      <c r="I371" s="318"/>
      <c r="J371" s="304"/>
      <c r="K371" s="304"/>
      <c r="L371" s="304"/>
      <c r="M371" s="304"/>
      <c r="N371" s="304"/>
      <c r="O371" s="304"/>
      <c r="P371" s="304"/>
      <c r="Q371" s="304"/>
      <c r="R371" s="304"/>
      <c r="S371" s="304"/>
      <c r="T371" s="304"/>
      <c r="U371" s="304"/>
      <c r="V371" s="304"/>
      <c r="W371" s="304"/>
      <c r="X371" s="304"/>
      <c r="Y371" s="304"/>
    </row>
    <row r="372" spans="1:25" ht="15.75" customHeight="1" x14ac:dyDescent="0.2">
      <c r="A372" s="317"/>
      <c r="B372" s="317"/>
      <c r="C372" s="317"/>
      <c r="D372" s="317"/>
      <c r="E372" s="317"/>
      <c r="F372" s="317"/>
      <c r="G372" s="304"/>
      <c r="H372" s="318"/>
      <c r="I372" s="318"/>
      <c r="J372" s="304"/>
      <c r="K372" s="304"/>
      <c r="L372" s="304"/>
      <c r="M372" s="304"/>
      <c r="N372" s="304"/>
      <c r="O372" s="304"/>
      <c r="P372" s="304"/>
      <c r="Q372" s="304"/>
      <c r="R372" s="304"/>
      <c r="S372" s="304"/>
      <c r="T372" s="304"/>
      <c r="U372" s="304"/>
      <c r="V372" s="304"/>
      <c r="W372" s="304"/>
      <c r="X372" s="304"/>
      <c r="Y372" s="304"/>
    </row>
    <row r="373" spans="1:25" ht="15.75" customHeight="1" x14ac:dyDescent="0.2">
      <c r="A373" s="317"/>
      <c r="B373" s="317"/>
      <c r="C373" s="317"/>
      <c r="D373" s="317"/>
      <c r="E373" s="317"/>
      <c r="F373" s="317"/>
      <c r="G373" s="304"/>
      <c r="H373" s="318"/>
      <c r="I373" s="318"/>
      <c r="J373" s="304"/>
      <c r="K373" s="304"/>
      <c r="L373" s="304"/>
      <c r="M373" s="304"/>
      <c r="N373" s="304"/>
      <c r="O373" s="304"/>
      <c r="P373" s="304"/>
      <c r="Q373" s="304"/>
      <c r="R373" s="304"/>
      <c r="S373" s="304"/>
      <c r="T373" s="304"/>
      <c r="U373" s="304"/>
      <c r="V373" s="304"/>
      <c r="W373" s="304"/>
      <c r="X373" s="304"/>
      <c r="Y373" s="304"/>
    </row>
    <row r="374" spans="1:25" ht="15.75" customHeight="1" x14ac:dyDescent="0.2">
      <c r="A374" s="317"/>
      <c r="B374" s="317"/>
      <c r="C374" s="317"/>
      <c r="D374" s="317"/>
      <c r="E374" s="317"/>
      <c r="F374" s="317"/>
      <c r="G374" s="304"/>
      <c r="H374" s="318"/>
      <c r="I374" s="318"/>
      <c r="J374" s="304"/>
      <c r="K374" s="304"/>
      <c r="L374" s="304"/>
      <c r="M374" s="304"/>
      <c r="N374" s="304"/>
      <c r="O374" s="304"/>
      <c r="P374" s="304"/>
      <c r="Q374" s="304"/>
      <c r="R374" s="304"/>
      <c r="S374" s="304"/>
      <c r="T374" s="304"/>
      <c r="U374" s="304"/>
      <c r="V374" s="304"/>
      <c r="W374" s="304"/>
      <c r="X374" s="304"/>
      <c r="Y374" s="304"/>
    </row>
    <row r="375" spans="1:25" ht="15.75" customHeight="1" x14ac:dyDescent="0.2">
      <c r="A375" s="317"/>
      <c r="B375" s="317"/>
      <c r="C375" s="317"/>
      <c r="D375" s="317"/>
      <c r="E375" s="317"/>
      <c r="F375" s="317"/>
      <c r="G375" s="304"/>
      <c r="H375" s="318"/>
      <c r="I375" s="318"/>
      <c r="J375" s="304"/>
      <c r="K375" s="304"/>
      <c r="L375" s="304"/>
      <c r="M375" s="304"/>
      <c r="N375" s="304"/>
      <c r="O375" s="304"/>
      <c r="P375" s="304"/>
      <c r="Q375" s="304"/>
      <c r="R375" s="304"/>
      <c r="S375" s="304"/>
      <c r="T375" s="304"/>
      <c r="U375" s="304"/>
      <c r="V375" s="304"/>
      <c r="W375" s="304"/>
      <c r="X375" s="304"/>
      <c r="Y375" s="304"/>
    </row>
    <row r="376" spans="1:25" ht="15.75" customHeight="1" x14ac:dyDescent="0.2">
      <c r="A376" s="317"/>
      <c r="B376" s="317"/>
      <c r="C376" s="317"/>
      <c r="D376" s="317"/>
      <c r="E376" s="317"/>
      <c r="F376" s="317"/>
      <c r="G376" s="304"/>
      <c r="H376" s="318"/>
      <c r="I376" s="318"/>
      <c r="J376" s="304"/>
      <c r="K376" s="304"/>
      <c r="L376" s="304"/>
      <c r="M376" s="304"/>
      <c r="N376" s="304"/>
      <c r="O376" s="304"/>
      <c r="P376" s="304"/>
      <c r="Q376" s="304"/>
      <c r="R376" s="304"/>
      <c r="S376" s="304"/>
      <c r="T376" s="304"/>
      <c r="U376" s="304"/>
      <c r="V376" s="304"/>
      <c r="W376" s="304"/>
      <c r="X376" s="304"/>
      <c r="Y376" s="304"/>
    </row>
    <row r="377" spans="1:25" ht="15.75" customHeight="1" x14ac:dyDescent="0.2">
      <c r="A377" s="317"/>
      <c r="B377" s="317"/>
      <c r="C377" s="317"/>
      <c r="D377" s="317"/>
      <c r="E377" s="317"/>
      <c r="F377" s="317"/>
      <c r="G377" s="304"/>
      <c r="H377" s="318"/>
      <c r="I377" s="318"/>
      <c r="J377" s="304"/>
      <c r="K377" s="304"/>
      <c r="L377" s="304"/>
      <c r="M377" s="304"/>
      <c r="N377" s="304"/>
      <c r="O377" s="304"/>
      <c r="P377" s="304"/>
      <c r="Q377" s="304"/>
      <c r="R377" s="304"/>
      <c r="S377" s="304"/>
      <c r="T377" s="304"/>
      <c r="U377" s="304"/>
      <c r="V377" s="304"/>
      <c r="W377" s="304"/>
      <c r="X377" s="304"/>
      <c r="Y377" s="304"/>
    </row>
    <row r="378" spans="1:25" ht="15.75" customHeight="1" x14ac:dyDescent="0.2">
      <c r="A378" s="317"/>
      <c r="B378" s="317"/>
      <c r="C378" s="317"/>
      <c r="D378" s="317"/>
      <c r="E378" s="317"/>
      <c r="F378" s="317"/>
      <c r="G378" s="304"/>
      <c r="H378" s="318"/>
      <c r="I378" s="318"/>
      <c r="J378" s="304"/>
      <c r="K378" s="304"/>
      <c r="L378" s="304"/>
      <c r="M378" s="304"/>
      <c r="N378" s="304"/>
      <c r="O378" s="304"/>
      <c r="P378" s="304"/>
      <c r="Q378" s="304"/>
      <c r="R378" s="304"/>
      <c r="S378" s="304"/>
      <c r="T378" s="304"/>
      <c r="U378" s="304"/>
      <c r="V378" s="304"/>
      <c r="W378" s="304"/>
      <c r="X378" s="304"/>
      <c r="Y378" s="304"/>
    </row>
    <row r="379" spans="1:25" ht="15.75" customHeight="1" x14ac:dyDescent="0.2">
      <c r="A379" s="317"/>
      <c r="B379" s="317"/>
      <c r="C379" s="317"/>
      <c r="D379" s="317"/>
      <c r="E379" s="317"/>
      <c r="F379" s="317"/>
      <c r="G379" s="304"/>
      <c r="H379" s="318"/>
      <c r="I379" s="318"/>
      <c r="J379" s="304"/>
      <c r="K379" s="304"/>
      <c r="L379" s="304"/>
      <c r="M379" s="304"/>
      <c r="N379" s="304"/>
      <c r="O379" s="304"/>
      <c r="P379" s="304"/>
      <c r="Q379" s="304"/>
      <c r="R379" s="304"/>
      <c r="S379" s="304"/>
      <c r="T379" s="304"/>
      <c r="U379" s="304"/>
      <c r="V379" s="304"/>
      <c r="W379" s="304"/>
      <c r="X379" s="304"/>
      <c r="Y379" s="304"/>
    </row>
    <row r="380" spans="1:25" ht="15.75" customHeight="1" x14ac:dyDescent="0.2">
      <c r="A380" s="317"/>
      <c r="B380" s="317"/>
      <c r="C380" s="317"/>
      <c r="D380" s="317"/>
      <c r="E380" s="317"/>
      <c r="F380" s="317"/>
      <c r="G380" s="304"/>
      <c r="H380" s="318"/>
      <c r="I380" s="318"/>
      <c r="J380" s="304"/>
      <c r="K380" s="304"/>
      <c r="L380" s="304"/>
      <c r="M380" s="304"/>
      <c r="N380" s="304"/>
      <c r="O380" s="304"/>
      <c r="P380" s="304"/>
      <c r="Q380" s="304"/>
      <c r="R380" s="304"/>
      <c r="S380" s="304"/>
      <c r="T380" s="304"/>
      <c r="U380" s="304"/>
      <c r="V380" s="304"/>
      <c r="W380" s="304"/>
      <c r="X380" s="304"/>
      <c r="Y380" s="304"/>
    </row>
    <row r="381" spans="1:25" ht="15.75" customHeight="1" x14ac:dyDescent="0.2">
      <c r="A381" s="317"/>
      <c r="B381" s="317"/>
      <c r="C381" s="317"/>
      <c r="D381" s="317"/>
      <c r="E381" s="317"/>
      <c r="F381" s="317"/>
      <c r="G381" s="304"/>
      <c r="H381" s="318"/>
      <c r="I381" s="318"/>
      <c r="J381" s="304"/>
      <c r="K381" s="304"/>
      <c r="L381" s="304"/>
      <c r="M381" s="304"/>
      <c r="N381" s="304"/>
      <c r="O381" s="304"/>
      <c r="P381" s="304"/>
      <c r="Q381" s="304"/>
      <c r="R381" s="304"/>
      <c r="S381" s="304"/>
      <c r="T381" s="304"/>
      <c r="U381" s="304"/>
      <c r="V381" s="304"/>
      <c r="W381" s="304"/>
      <c r="X381" s="304"/>
      <c r="Y381" s="304"/>
    </row>
    <row r="382" spans="1:25" ht="15.75" customHeight="1" x14ac:dyDescent="0.2">
      <c r="A382" s="317"/>
      <c r="B382" s="317"/>
      <c r="C382" s="317"/>
      <c r="D382" s="317"/>
      <c r="E382" s="317"/>
      <c r="F382" s="317"/>
      <c r="G382" s="304"/>
      <c r="H382" s="318"/>
      <c r="I382" s="318"/>
      <c r="J382" s="304"/>
      <c r="K382" s="304"/>
      <c r="L382" s="304"/>
      <c r="M382" s="304"/>
      <c r="N382" s="304"/>
      <c r="O382" s="304"/>
      <c r="P382" s="304"/>
      <c r="Q382" s="304"/>
      <c r="R382" s="304"/>
      <c r="S382" s="304"/>
      <c r="T382" s="304"/>
      <c r="U382" s="304"/>
      <c r="V382" s="304"/>
      <c r="W382" s="304"/>
      <c r="X382" s="304"/>
      <c r="Y382" s="304"/>
    </row>
    <row r="383" spans="1:25" ht="15.75" customHeight="1" x14ac:dyDescent="0.2">
      <c r="A383" s="317"/>
      <c r="B383" s="317"/>
      <c r="C383" s="317"/>
      <c r="D383" s="317"/>
      <c r="E383" s="317"/>
      <c r="F383" s="317"/>
      <c r="G383" s="304"/>
      <c r="H383" s="318"/>
      <c r="I383" s="318"/>
      <c r="J383" s="304"/>
      <c r="K383" s="304"/>
      <c r="L383" s="304"/>
      <c r="M383" s="304"/>
      <c r="N383" s="304"/>
      <c r="O383" s="304"/>
      <c r="P383" s="304"/>
      <c r="Q383" s="304"/>
      <c r="R383" s="304"/>
      <c r="S383" s="304"/>
      <c r="T383" s="304"/>
      <c r="U383" s="304"/>
      <c r="V383" s="304"/>
      <c r="W383" s="304"/>
      <c r="X383" s="304"/>
      <c r="Y383" s="304"/>
    </row>
    <row r="384" spans="1:25" ht="15.75" customHeight="1" x14ac:dyDescent="0.2">
      <c r="A384" s="317"/>
      <c r="B384" s="317"/>
      <c r="C384" s="317"/>
      <c r="D384" s="317"/>
      <c r="E384" s="317"/>
      <c r="F384" s="317"/>
      <c r="G384" s="304"/>
      <c r="H384" s="318"/>
      <c r="I384" s="318"/>
      <c r="J384" s="304"/>
      <c r="K384" s="304"/>
      <c r="L384" s="304"/>
      <c r="M384" s="304"/>
      <c r="N384" s="304"/>
      <c r="O384" s="304"/>
      <c r="P384" s="304"/>
      <c r="Q384" s="304"/>
      <c r="R384" s="304"/>
      <c r="S384" s="304"/>
      <c r="T384" s="304"/>
      <c r="U384" s="304"/>
      <c r="V384" s="304"/>
      <c r="W384" s="304"/>
      <c r="X384" s="304"/>
      <c r="Y384" s="304"/>
    </row>
    <row r="385" spans="1:25" ht="15.75" customHeight="1" x14ac:dyDescent="0.2">
      <c r="A385" s="317"/>
      <c r="B385" s="317"/>
      <c r="C385" s="317"/>
      <c r="D385" s="317"/>
      <c r="E385" s="317"/>
      <c r="F385" s="317"/>
      <c r="G385" s="304"/>
      <c r="H385" s="318"/>
      <c r="I385" s="318"/>
      <c r="J385" s="304"/>
      <c r="K385" s="304"/>
      <c r="L385" s="304"/>
      <c r="M385" s="304"/>
      <c r="N385" s="304"/>
      <c r="O385" s="304"/>
      <c r="P385" s="304"/>
      <c r="Q385" s="304"/>
      <c r="R385" s="304"/>
      <c r="S385" s="304"/>
      <c r="T385" s="304"/>
      <c r="U385" s="304"/>
      <c r="V385" s="304"/>
      <c r="W385" s="304"/>
      <c r="X385" s="304"/>
      <c r="Y385" s="304"/>
    </row>
    <row r="386" spans="1:25" ht="15.75" customHeight="1" x14ac:dyDescent="0.2">
      <c r="A386" s="317"/>
      <c r="B386" s="317"/>
      <c r="C386" s="317"/>
      <c r="D386" s="317"/>
      <c r="E386" s="317"/>
      <c r="F386" s="317"/>
      <c r="G386" s="304"/>
      <c r="H386" s="318"/>
      <c r="I386" s="318"/>
      <c r="J386" s="304"/>
      <c r="K386" s="304"/>
      <c r="L386" s="304"/>
      <c r="M386" s="304"/>
      <c r="N386" s="304"/>
      <c r="O386" s="304"/>
      <c r="P386" s="304"/>
      <c r="Q386" s="304"/>
      <c r="R386" s="304"/>
      <c r="S386" s="304"/>
      <c r="T386" s="304"/>
      <c r="U386" s="304"/>
      <c r="V386" s="304"/>
      <c r="W386" s="304"/>
      <c r="X386" s="304"/>
      <c r="Y386" s="304"/>
    </row>
    <row r="387" spans="1:25" ht="15.75" customHeight="1" x14ac:dyDescent="0.2">
      <c r="A387" s="317"/>
      <c r="B387" s="317"/>
      <c r="C387" s="317"/>
      <c r="D387" s="317"/>
      <c r="E387" s="317"/>
      <c r="F387" s="317"/>
      <c r="G387" s="304"/>
      <c r="H387" s="318"/>
      <c r="I387" s="318"/>
      <c r="J387" s="304"/>
      <c r="K387" s="304"/>
      <c r="L387" s="304"/>
      <c r="M387" s="304"/>
      <c r="N387" s="304"/>
      <c r="O387" s="304"/>
      <c r="P387" s="304"/>
      <c r="Q387" s="304"/>
      <c r="R387" s="304"/>
      <c r="S387" s="304"/>
      <c r="T387" s="304"/>
      <c r="U387" s="304"/>
      <c r="V387" s="304"/>
      <c r="W387" s="304"/>
      <c r="X387" s="304"/>
      <c r="Y387" s="304"/>
    </row>
    <row r="388" spans="1:25" ht="15.75" customHeight="1" x14ac:dyDescent="0.2">
      <c r="A388" s="317"/>
      <c r="B388" s="317"/>
      <c r="C388" s="317"/>
      <c r="D388" s="317"/>
      <c r="E388" s="317"/>
      <c r="F388" s="317"/>
      <c r="G388" s="304"/>
      <c r="H388" s="318"/>
      <c r="I388" s="318"/>
      <c r="J388" s="304"/>
      <c r="K388" s="304"/>
      <c r="L388" s="304"/>
      <c r="M388" s="304"/>
      <c r="N388" s="304"/>
      <c r="O388" s="304"/>
      <c r="P388" s="304"/>
      <c r="Q388" s="304"/>
      <c r="R388" s="304"/>
      <c r="S388" s="304"/>
      <c r="T388" s="304"/>
      <c r="U388" s="304"/>
      <c r="V388" s="304"/>
      <c r="W388" s="304"/>
      <c r="X388" s="304"/>
      <c r="Y388" s="304"/>
    </row>
    <row r="389" spans="1:25" ht="15.75" customHeight="1" x14ac:dyDescent="0.2">
      <c r="A389" s="317"/>
      <c r="B389" s="317"/>
      <c r="C389" s="317"/>
      <c r="D389" s="317"/>
      <c r="E389" s="317"/>
      <c r="F389" s="317"/>
      <c r="G389" s="304"/>
      <c r="H389" s="318"/>
      <c r="I389" s="318"/>
      <c r="J389" s="304"/>
      <c r="K389" s="304"/>
      <c r="L389" s="304"/>
      <c r="M389" s="304"/>
      <c r="N389" s="304"/>
      <c r="O389" s="304"/>
      <c r="P389" s="304"/>
      <c r="Q389" s="304"/>
      <c r="R389" s="304"/>
      <c r="S389" s="304"/>
      <c r="T389" s="304"/>
      <c r="U389" s="304"/>
      <c r="V389" s="304"/>
      <c r="W389" s="304"/>
      <c r="X389" s="304"/>
      <c r="Y389" s="304"/>
    </row>
    <row r="390" spans="1:25" ht="15.75" customHeight="1" x14ac:dyDescent="0.2">
      <c r="A390" s="317"/>
      <c r="B390" s="317"/>
      <c r="C390" s="317"/>
      <c r="D390" s="317"/>
      <c r="E390" s="317"/>
      <c r="F390" s="317"/>
      <c r="G390" s="304"/>
      <c r="H390" s="318"/>
      <c r="I390" s="318"/>
      <c r="J390" s="304"/>
      <c r="K390" s="304"/>
      <c r="L390" s="304"/>
      <c r="M390" s="304"/>
      <c r="N390" s="304"/>
      <c r="O390" s="304"/>
      <c r="P390" s="304"/>
      <c r="Q390" s="304"/>
      <c r="R390" s="304"/>
      <c r="S390" s="304"/>
      <c r="T390" s="304"/>
      <c r="U390" s="304"/>
      <c r="V390" s="304"/>
      <c r="W390" s="304"/>
      <c r="X390" s="304"/>
      <c r="Y390" s="304"/>
    </row>
    <row r="391" spans="1:25" ht="15.75" customHeight="1" x14ac:dyDescent="0.2">
      <c r="A391" s="317"/>
      <c r="B391" s="317"/>
      <c r="C391" s="317"/>
      <c r="D391" s="317"/>
      <c r="E391" s="317"/>
      <c r="F391" s="317"/>
      <c r="G391" s="304"/>
      <c r="H391" s="318"/>
      <c r="I391" s="318"/>
      <c r="J391" s="304"/>
      <c r="K391" s="304"/>
      <c r="L391" s="304"/>
      <c r="M391" s="304"/>
      <c r="N391" s="304"/>
      <c r="O391" s="304"/>
      <c r="P391" s="304"/>
      <c r="Q391" s="304"/>
      <c r="R391" s="304"/>
      <c r="S391" s="304"/>
      <c r="T391" s="304"/>
      <c r="U391" s="304"/>
      <c r="V391" s="304"/>
      <c r="W391" s="304"/>
      <c r="X391" s="304"/>
      <c r="Y391" s="304"/>
    </row>
    <row r="392" spans="1:25" ht="15.75" customHeight="1" x14ac:dyDescent="0.2">
      <c r="A392" s="317"/>
      <c r="B392" s="317"/>
      <c r="C392" s="317"/>
      <c r="D392" s="317"/>
      <c r="E392" s="317"/>
      <c r="F392" s="317"/>
      <c r="G392" s="304"/>
      <c r="H392" s="318"/>
      <c r="I392" s="318"/>
      <c r="J392" s="304"/>
      <c r="K392" s="304"/>
      <c r="L392" s="304"/>
      <c r="M392" s="304"/>
      <c r="N392" s="304"/>
      <c r="O392" s="304"/>
      <c r="P392" s="304"/>
      <c r="Q392" s="304"/>
      <c r="R392" s="304"/>
      <c r="S392" s="304"/>
      <c r="T392" s="304"/>
      <c r="U392" s="304"/>
      <c r="V392" s="304"/>
      <c r="W392" s="304"/>
      <c r="X392" s="304"/>
      <c r="Y392" s="304"/>
    </row>
    <row r="393" spans="1:25" ht="15.75" customHeight="1" x14ac:dyDescent="0.2">
      <c r="A393" s="317"/>
      <c r="B393" s="317"/>
      <c r="C393" s="317"/>
      <c r="D393" s="317"/>
      <c r="E393" s="317"/>
      <c r="F393" s="317"/>
      <c r="G393" s="304"/>
      <c r="H393" s="318"/>
      <c r="I393" s="318"/>
      <c r="J393" s="304"/>
      <c r="K393" s="304"/>
      <c r="L393" s="304"/>
      <c r="M393" s="304"/>
      <c r="N393" s="304"/>
      <c r="O393" s="304"/>
      <c r="P393" s="304"/>
      <c r="Q393" s="304"/>
      <c r="R393" s="304"/>
      <c r="S393" s="304"/>
      <c r="T393" s="304"/>
      <c r="U393" s="304"/>
      <c r="V393" s="304"/>
      <c r="W393" s="304"/>
      <c r="X393" s="304"/>
      <c r="Y393" s="304"/>
    </row>
    <row r="394" spans="1:25" ht="15.75" customHeight="1" x14ac:dyDescent="0.2">
      <c r="A394" s="317"/>
      <c r="B394" s="317"/>
      <c r="C394" s="317"/>
      <c r="D394" s="317"/>
      <c r="E394" s="317"/>
      <c r="F394" s="317"/>
      <c r="G394" s="304"/>
      <c r="H394" s="318"/>
      <c r="I394" s="318"/>
      <c r="J394" s="304"/>
      <c r="K394" s="304"/>
      <c r="L394" s="304"/>
      <c r="M394" s="304"/>
      <c r="N394" s="304"/>
      <c r="O394" s="304"/>
      <c r="P394" s="304"/>
      <c r="Q394" s="304"/>
      <c r="R394" s="304"/>
      <c r="S394" s="304"/>
      <c r="T394" s="304"/>
      <c r="U394" s="304"/>
      <c r="V394" s="304"/>
      <c r="W394" s="304"/>
      <c r="X394" s="304"/>
      <c r="Y394" s="304"/>
    </row>
    <row r="395" spans="1:25" ht="15.75" customHeight="1" x14ac:dyDescent="0.2">
      <c r="A395" s="317"/>
      <c r="B395" s="317"/>
      <c r="C395" s="317"/>
      <c r="D395" s="317"/>
      <c r="E395" s="317"/>
      <c r="F395" s="317"/>
      <c r="G395" s="304"/>
      <c r="H395" s="318"/>
      <c r="I395" s="318"/>
      <c r="J395" s="304"/>
      <c r="K395" s="304"/>
      <c r="L395" s="304"/>
      <c r="M395" s="304"/>
      <c r="N395" s="304"/>
      <c r="O395" s="304"/>
      <c r="P395" s="304"/>
      <c r="Q395" s="304"/>
      <c r="R395" s="304"/>
      <c r="S395" s="304"/>
      <c r="T395" s="304"/>
      <c r="U395" s="304"/>
      <c r="V395" s="304"/>
      <c r="W395" s="304"/>
      <c r="X395" s="304"/>
      <c r="Y395" s="304"/>
    </row>
    <row r="396" spans="1:25" ht="15.75" customHeight="1" x14ac:dyDescent="0.2">
      <c r="A396" s="317"/>
      <c r="B396" s="317"/>
      <c r="C396" s="317"/>
      <c r="D396" s="317"/>
      <c r="E396" s="317"/>
      <c r="F396" s="317"/>
      <c r="G396" s="304"/>
      <c r="H396" s="318"/>
      <c r="I396" s="318"/>
      <c r="J396" s="304"/>
      <c r="K396" s="304"/>
      <c r="L396" s="304"/>
      <c r="M396" s="304"/>
      <c r="N396" s="304"/>
      <c r="O396" s="304"/>
      <c r="P396" s="304"/>
      <c r="Q396" s="304"/>
      <c r="R396" s="304"/>
      <c r="S396" s="304"/>
      <c r="T396" s="304"/>
      <c r="U396" s="304"/>
      <c r="V396" s="304"/>
      <c r="W396" s="304"/>
      <c r="X396" s="304"/>
      <c r="Y396" s="304"/>
    </row>
    <row r="397" spans="1:25" ht="15.75" customHeight="1" x14ac:dyDescent="0.2">
      <c r="A397" s="317"/>
      <c r="B397" s="317"/>
      <c r="C397" s="317"/>
      <c r="D397" s="317"/>
      <c r="E397" s="317"/>
      <c r="F397" s="317"/>
      <c r="G397" s="304"/>
      <c r="H397" s="318"/>
      <c r="I397" s="318"/>
      <c r="J397" s="304"/>
      <c r="K397" s="304"/>
      <c r="L397" s="304"/>
      <c r="M397" s="304"/>
      <c r="N397" s="304"/>
      <c r="O397" s="304"/>
      <c r="P397" s="304"/>
      <c r="Q397" s="304"/>
      <c r="R397" s="304"/>
      <c r="S397" s="304"/>
      <c r="T397" s="304"/>
      <c r="U397" s="304"/>
      <c r="V397" s="304"/>
      <c r="W397" s="304"/>
      <c r="X397" s="304"/>
      <c r="Y397" s="304"/>
    </row>
    <row r="398" spans="1:25" ht="15.75" customHeight="1" x14ac:dyDescent="0.2">
      <c r="A398" s="317"/>
      <c r="B398" s="317"/>
      <c r="C398" s="317"/>
      <c r="D398" s="317"/>
      <c r="E398" s="317"/>
      <c r="F398" s="317"/>
      <c r="G398" s="304"/>
      <c r="H398" s="318"/>
      <c r="I398" s="318"/>
      <c r="J398" s="304"/>
      <c r="K398" s="304"/>
      <c r="L398" s="304"/>
      <c r="M398" s="304"/>
      <c r="N398" s="304"/>
      <c r="O398" s="304"/>
      <c r="P398" s="304"/>
      <c r="Q398" s="304"/>
      <c r="R398" s="304"/>
      <c r="S398" s="304"/>
      <c r="T398" s="304"/>
      <c r="U398" s="304"/>
      <c r="V398" s="304"/>
      <c r="W398" s="304"/>
      <c r="X398" s="304"/>
      <c r="Y398" s="304"/>
    </row>
    <row r="399" spans="1:25" ht="15.75" customHeight="1" x14ac:dyDescent="0.2">
      <c r="A399" s="317"/>
      <c r="B399" s="317"/>
      <c r="C399" s="317"/>
      <c r="D399" s="317"/>
      <c r="E399" s="317"/>
      <c r="F399" s="317"/>
      <c r="G399" s="304"/>
      <c r="H399" s="318"/>
      <c r="I399" s="318"/>
      <c r="J399" s="304"/>
      <c r="K399" s="304"/>
      <c r="L399" s="304"/>
      <c r="M399" s="304"/>
      <c r="N399" s="304"/>
      <c r="O399" s="304"/>
      <c r="P399" s="304"/>
      <c r="Q399" s="304"/>
      <c r="R399" s="304"/>
      <c r="S399" s="304"/>
      <c r="T399" s="304"/>
      <c r="U399" s="304"/>
      <c r="V399" s="304"/>
      <c r="W399" s="304"/>
      <c r="X399" s="304"/>
      <c r="Y399" s="304"/>
    </row>
    <row r="400" spans="1:25" ht="15.75" customHeight="1" x14ac:dyDescent="0.2">
      <c r="A400" s="317"/>
      <c r="B400" s="317"/>
      <c r="C400" s="317"/>
      <c r="D400" s="317"/>
      <c r="E400" s="317"/>
      <c r="F400" s="317"/>
      <c r="G400" s="304"/>
      <c r="H400" s="318"/>
      <c r="I400" s="318"/>
      <c r="J400" s="304"/>
      <c r="K400" s="304"/>
      <c r="L400" s="304"/>
      <c r="M400" s="304"/>
      <c r="N400" s="304"/>
      <c r="O400" s="304"/>
      <c r="P400" s="304"/>
      <c r="Q400" s="304"/>
      <c r="R400" s="304"/>
      <c r="S400" s="304"/>
      <c r="T400" s="304"/>
      <c r="U400" s="304"/>
      <c r="V400" s="304"/>
      <c r="W400" s="304"/>
      <c r="X400" s="304"/>
      <c r="Y400" s="304"/>
    </row>
    <row r="401" spans="1:25" ht="15.75" customHeight="1" x14ac:dyDescent="0.2">
      <c r="A401" s="317"/>
      <c r="B401" s="317"/>
      <c r="C401" s="317"/>
      <c r="D401" s="317"/>
      <c r="E401" s="317"/>
      <c r="F401" s="317"/>
      <c r="G401" s="304"/>
      <c r="H401" s="318"/>
      <c r="I401" s="318"/>
      <c r="J401" s="304"/>
      <c r="K401" s="304"/>
      <c r="L401" s="304"/>
      <c r="M401" s="304"/>
      <c r="N401" s="304"/>
      <c r="O401" s="304"/>
      <c r="P401" s="304"/>
      <c r="Q401" s="304"/>
      <c r="R401" s="304"/>
      <c r="S401" s="304"/>
      <c r="T401" s="304"/>
      <c r="U401" s="304"/>
      <c r="V401" s="304"/>
      <c r="W401" s="304"/>
      <c r="X401" s="304"/>
      <c r="Y401" s="304"/>
    </row>
    <row r="402" spans="1:25" ht="15.75" customHeight="1" x14ac:dyDescent="0.2">
      <c r="A402" s="317"/>
      <c r="B402" s="317"/>
      <c r="C402" s="317"/>
      <c r="D402" s="317"/>
      <c r="E402" s="317"/>
      <c r="F402" s="317"/>
      <c r="G402" s="304"/>
      <c r="H402" s="318"/>
      <c r="I402" s="318"/>
      <c r="J402" s="304"/>
      <c r="K402" s="304"/>
      <c r="L402" s="304"/>
      <c r="M402" s="304"/>
      <c r="N402" s="304"/>
      <c r="O402" s="304"/>
      <c r="P402" s="304"/>
      <c r="Q402" s="304"/>
      <c r="R402" s="304"/>
      <c r="S402" s="304"/>
      <c r="T402" s="304"/>
      <c r="U402" s="304"/>
      <c r="V402" s="304"/>
      <c r="W402" s="304"/>
      <c r="X402" s="304"/>
      <c r="Y402" s="304"/>
    </row>
    <row r="403" spans="1:25" ht="15.75" customHeight="1" x14ac:dyDescent="0.2">
      <c r="A403" s="317"/>
      <c r="B403" s="317"/>
      <c r="C403" s="317"/>
      <c r="D403" s="317"/>
      <c r="E403" s="317"/>
      <c r="F403" s="317"/>
      <c r="G403" s="304"/>
      <c r="H403" s="318"/>
      <c r="I403" s="318"/>
      <c r="J403" s="304"/>
      <c r="K403" s="304"/>
      <c r="L403" s="304"/>
      <c r="M403" s="304"/>
      <c r="N403" s="304"/>
      <c r="O403" s="304"/>
      <c r="P403" s="304"/>
      <c r="Q403" s="304"/>
      <c r="R403" s="304"/>
      <c r="S403" s="304"/>
      <c r="T403" s="304"/>
      <c r="U403" s="304"/>
      <c r="V403" s="304"/>
      <c r="W403" s="304"/>
      <c r="X403" s="304"/>
      <c r="Y403" s="304"/>
    </row>
    <row r="404" spans="1:25" ht="15.75" customHeight="1" x14ac:dyDescent="0.2">
      <c r="A404" s="317"/>
      <c r="B404" s="317"/>
      <c r="C404" s="317"/>
      <c r="D404" s="317"/>
      <c r="E404" s="317"/>
      <c r="F404" s="317"/>
      <c r="G404" s="304"/>
      <c r="H404" s="318"/>
      <c r="I404" s="318"/>
      <c r="J404" s="304"/>
      <c r="K404" s="304"/>
      <c r="L404" s="304"/>
      <c r="M404" s="304"/>
      <c r="N404" s="304"/>
      <c r="O404" s="304"/>
      <c r="P404" s="304"/>
      <c r="Q404" s="304"/>
      <c r="R404" s="304"/>
      <c r="S404" s="304"/>
      <c r="T404" s="304"/>
      <c r="U404" s="304"/>
      <c r="V404" s="304"/>
      <c r="W404" s="304"/>
      <c r="X404" s="304"/>
      <c r="Y404" s="304"/>
    </row>
    <row r="405" spans="1:25" ht="15.75" customHeight="1" x14ac:dyDescent="0.2">
      <c r="A405" s="317"/>
      <c r="B405" s="317"/>
      <c r="C405" s="317"/>
      <c r="D405" s="317"/>
      <c r="E405" s="317"/>
      <c r="F405" s="317"/>
      <c r="G405" s="304"/>
      <c r="H405" s="318"/>
      <c r="I405" s="318"/>
      <c r="J405" s="304"/>
      <c r="K405" s="304"/>
      <c r="L405" s="304"/>
      <c r="M405" s="304"/>
      <c r="N405" s="304"/>
      <c r="O405" s="304"/>
      <c r="P405" s="304"/>
      <c r="Q405" s="304"/>
      <c r="R405" s="304"/>
      <c r="S405" s="304"/>
      <c r="T405" s="304"/>
      <c r="U405" s="304"/>
      <c r="V405" s="304"/>
      <c r="W405" s="304"/>
      <c r="X405" s="304"/>
      <c r="Y405" s="304"/>
    </row>
    <row r="406" spans="1:25" ht="15.75" customHeight="1" x14ac:dyDescent="0.2">
      <c r="A406" s="317"/>
      <c r="B406" s="317"/>
      <c r="C406" s="317"/>
      <c r="D406" s="317"/>
      <c r="E406" s="317"/>
      <c r="F406" s="317"/>
      <c r="G406" s="304"/>
      <c r="H406" s="318"/>
      <c r="I406" s="318"/>
      <c r="J406" s="304"/>
      <c r="K406" s="304"/>
      <c r="L406" s="304"/>
      <c r="M406" s="304"/>
      <c r="N406" s="304"/>
      <c r="O406" s="304"/>
      <c r="P406" s="304"/>
      <c r="Q406" s="304"/>
      <c r="R406" s="304"/>
      <c r="S406" s="304"/>
      <c r="T406" s="304"/>
      <c r="U406" s="304"/>
      <c r="V406" s="304"/>
      <c r="W406" s="304"/>
      <c r="X406" s="304"/>
      <c r="Y406" s="304"/>
    </row>
    <row r="407" spans="1:25" ht="15.75" customHeight="1" x14ac:dyDescent="0.2">
      <c r="A407" s="317"/>
      <c r="B407" s="317"/>
      <c r="C407" s="317"/>
      <c r="D407" s="317"/>
      <c r="E407" s="317"/>
      <c r="F407" s="317"/>
      <c r="G407" s="304"/>
      <c r="H407" s="318"/>
      <c r="I407" s="318"/>
      <c r="J407" s="304"/>
      <c r="K407" s="304"/>
      <c r="L407" s="304"/>
      <c r="M407" s="304"/>
      <c r="N407" s="304"/>
      <c r="O407" s="304"/>
      <c r="P407" s="304"/>
      <c r="Q407" s="304"/>
      <c r="R407" s="304"/>
      <c r="S407" s="304"/>
      <c r="T407" s="304"/>
      <c r="U407" s="304"/>
      <c r="V407" s="304"/>
      <c r="W407" s="304"/>
      <c r="X407" s="304"/>
      <c r="Y407" s="304"/>
    </row>
    <row r="408" spans="1:25" ht="15.75" customHeight="1" x14ac:dyDescent="0.2">
      <c r="A408" s="317"/>
      <c r="B408" s="317"/>
      <c r="C408" s="317"/>
      <c r="D408" s="317"/>
      <c r="E408" s="317"/>
      <c r="F408" s="317"/>
      <c r="G408" s="304"/>
      <c r="H408" s="318"/>
      <c r="I408" s="318"/>
      <c r="J408" s="304"/>
      <c r="K408" s="304"/>
      <c r="L408" s="304"/>
      <c r="M408" s="304"/>
      <c r="N408" s="304"/>
      <c r="O408" s="304"/>
      <c r="P408" s="304"/>
      <c r="Q408" s="304"/>
      <c r="R408" s="304"/>
      <c r="S408" s="304"/>
      <c r="T408" s="304"/>
      <c r="U408" s="304"/>
      <c r="V408" s="304"/>
      <c r="W408" s="304"/>
      <c r="X408" s="304"/>
      <c r="Y408" s="304"/>
    </row>
    <row r="409" spans="1:25" ht="15.75" customHeight="1" x14ac:dyDescent="0.2">
      <c r="A409" s="317"/>
      <c r="B409" s="317"/>
      <c r="C409" s="317"/>
      <c r="D409" s="317"/>
      <c r="E409" s="317"/>
      <c r="F409" s="317"/>
      <c r="G409" s="304"/>
      <c r="H409" s="318"/>
      <c r="I409" s="318"/>
      <c r="J409" s="304"/>
      <c r="K409" s="304"/>
      <c r="L409" s="304"/>
      <c r="M409" s="304"/>
      <c r="N409" s="304"/>
      <c r="O409" s="304"/>
      <c r="P409" s="304"/>
      <c r="Q409" s="304"/>
      <c r="R409" s="304"/>
      <c r="S409" s="304"/>
      <c r="T409" s="304"/>
      <c r="U409" s="304"/>
      <c r="V409" s="304"/>
      <c r="W409" s="304"/>
      <c r="X409" s="304"/>
      <c r="Y409" s="304"/>
    </row>
    <row r="410" spans="1:25" ht="15.75" customHeight="1" x14ac:dyDescent="0.2">
      <c r="A410" s="317"/>
      <c r="B410" s="317"/>
      <c r="C410" s="317"/>
      <c r="D410" s="317"/>
      <c r="E410" s="317"/>
      <c r="F410" s="317"/>
      <c r="G410" s="304"/>
      <c r="H410" s="318"/>
      <c r="I410" s="318"/>
      <c r="J410" s="304"/>
      <c r="K410" s="304"/>
      <c r="L410" s="304"/>
      <c r="M410" s="304"/>
      <c r="N410" s="304"/>
      <c r="O410" s="304"/>
      <c r="P410" s="304"/>
      <c r="Q410" s="304"/>
      <c r="R410" s="304"/>
      <c r="S410" s="304"/>
      <c r="T410" s="304"/>
      <c r="U410" s="304"/>
      <c r="V410" s="304"/>
      <c r="W410" s="304"/>
      <c r="X410" s="304"/>
      <c r="Y410" s="304"/>
    </row>
    <row r="411" spans="1:25" ht="15.75" customHeight="1" x14ac:dyDescent="0.2">
      <c r="A411" s="317"/>
      <c r="B411" s="317"/>
      <c r="C411" s="317"/>
      <c r="D411" s="317"/>
      <c r="E411" s="317"/>
      <c r="F411" s="317"/>
      <c r="G411" s="304"/>
      <c r="H411" s="318"/>
      <c r="I411" s="318"/>
      <c r="J411" s="304"/>
      <c r="K411" s="304"/>
      <c r="L411" s="304"/>
      <c r="M411" s="304"/>
      <c r="N411" s="304"/>
      <c r="O411" s="304"/>
      <c r="P411" s="304"/>
      <c r="Q411" s="304"/>
      <c r="R411" s="304"/>
      <c r="S411" s="304"/>
      <c r="T411" s="304"/>
      <c r="U411" s="304"/>
      <c r="V411" s="304"/>
      <c r="W411" s="304"/>
      <c r="X411" s="304"/>
      <c r="Y411" s="304"/>
    </row>
    <row r="412" spans="1:25" ht="15.75" customHeight="1" x14ac:dyDescent="0.2">
      <c r="A412" s="317"/>
      <c r="B412" s="317"/>
      <c r="C412" s="317"/>
      <c r="D412" s="317"/>
      <c r="E412" s="317"/>
      <c r="F412" s="317"/>
      <c r="G412" s="304"/>
      <c r="H412" s="318"/>
      <c r="I412" s="318"/>
      <c r="J412" s="304"/>
      <c r="K412" s="304"/>
      <c r="L412" s="304"/>
      <c r="M412" s="304"/>
      <c r="N412" s="304"/>
      <c r="O412" s="304"/>
      <c r="P412" s="304"/>
      <c r="Q412" s="304"/>
      <c r="R412" s="304"/>
      <c r="S412" s="304"/>
      <c r="T412" s="304"/>
      <c r="U412" s="304"/>
      <c r="V412" s="304"/>
      <c r="W412" s="304"/>
      <c r="X412" s="304"/>
      <c r="Y412" s="304"/>
    </row>
    <row r="413" spans="1:25" ht="15.75" customHeight="1" x14ac:dyDescent="0.2">
      <c r="A413" s="317"/>
      <c r="B413" s="317"/>
      <c r="C413" s="317"/>
      <c r="D413" s="317"/>
      <c r="E413" s="317"/>
      <c r="F413" s="317"/>
      <c r="G413" s="304"/>
      <c r="H413" s="318"/>
      <c r="I413" s="318"/>
      <c r="J413" s="304"/>
      <c r="K413" s="304"/>
      <c r="L413" s="304"/>
      <c r="M413" s="304"/>
      <c r="N413" s="304"/>
      <c r="O413" s="304"/>
      <c r="P413" s="304"/>
      <c r="Q413" s="304"/>
      <c r="R413" s="304"/>
      <c r="S413" s="304"/>
      <c r="T413" s="304"/>
      <c r="U413" s="304"/>
      <c r="V413" s="304"/>
      <c r="W413" s="304"/>
      <c r="X413" s="304"/>
      <c r="Y413" s="304"/>
    </row>
    <row r="414" spans="1:25" ht="15.75" customHeight="1" x14ac:dyDescent="0.2">
      <c r="A414" s="317"/>
      <c r="B414" s="317"/>
      <c r="C414" s="317"/>
      <c r="D414" s="317"/>
      <c r="E414" s="317"/>
      <c r="F414" s="317"/>
      <c r="G414" s="304"/>
      <c r="H414" s="318"/>
      <c r="I414" s="318"/>
      <c r="J414" s="304"/>
      <c r="K414" s="304"/>
      <c r="L414" s="304"/>
      <c r="M414" s="304"/>
      <c r="N414" s="304"/>
      <c r="O414" s="304"/>
      <c r="P414" s="304"/>
      <c r="Q414" s="304"/>
      <c r="R414" s="304"/>
      <c r="S414" s="304"/>
      <c r="T414" s="304"/>
      <c r="U414" s="304"/>
      <c r="V414" s="304"/>
      <c r="W414" s="304"/>
      <c r="X414" s="304"/>
      <c r="Y414" s="304"/>
    </row>
    <row r="415" spans="1:25" ht="15.75" customHeight="1" x14ac:dyDescent="0.2">
      <c r="A415" s="317"/>
      <c r="B415" s="317"/>
      <c r="C415" s="317"/>
      <c r="D415" s="317"/>
      <c r="E415" s="317"/>
      <c r="F415" s="317"/>
      <c r="G415" s="304"/>
      <c r="H415" s="318"/>
      <c r="I415" s="318"/>
      <c r="J415" s="304"/>
      <c r="K415" s="304"/>
      <c r="L415" s="304"/>
      <c r="M415" s="304"/>
      <c r="N415" s="304"/>
      <c r="O415" s="304"/>
      <c r="P415" s="304"/>
      <c r="Q415" s="304"/>
      <c r="R415" s="304"/>
      <c r="S415" s="304"/>
      <c r="T415" s="304"/>
      <c r="U415" s="304"/>
      <c r="V415" s="304"/>
      <c r="W415" s="304"/>
      <c r="X415" s="304"/>
      <c r="Y415" s="304"/>
    </row>
    <row r="416" spans="1:25" ht="15.75" customHeight="1" x14ac:dyDescent="0.2">
      <c r="A416" s="317"/>
      <c r="B416" s="317"/>
      <c r="C416" s="317"/>
      <c r="D416" s="317"/>
      <c r="E416" s="317"/>
      <c r="F416" s="317"/>
      <c r="G416" s="304"/>
      <c r="H416" s="318"/>
      <c r="I416" s="318"/>
      <c r="J416" s="304"/>
      <c r="K416" s="304"/>
      <c r="L416" s="304"/>
      <c r="M416" s="304"/>
      <c r="N416" s="304"/>
      <c r="O416" s="304"/>
      <c r="P416" s="304"/>
      <c r="Q416" s="304"/>
      <c r="R416" s="304"/>
      <c r="S416" s="304"/>
      <c r="T416" s="304"/>
      <c r="U416" s="304"/>
      <c r="V416" s="304"/>
      <c r="W416" s="304"/>
      <c r="X416" s="304"/>
      <c r="Y416" s="304"/>
    </row>
    <row r="417" spans="1:25" ht="15.75" customHeight="1" x14ac:dyDescent="0.2">
      <c r="A417" s="317"/>
      <c r="B417" s="317"/>
      <c r="C417" s="317"/>
      <c r="D417" s="317"/>
      <c r="E417" s="317"/>
      <c r="F417" s="317"/>
      <c r="G417" s="304"/>
      <c r="H417" s="318"/>
      <c r="I417" s="318"/>
      <c r="J417" s="304"/>
      <c r="K417" s="304"/>
      <c r="L417" s="304"/>
      <c r="M417" s="304"/>
      <c r="N417" s="304"/>
      <c r="O417" s="304"/>
      <c r="P417" s="304"/>
      <c r="Q417" s="304"/>
      <c r="R417" s="304"/>
      <c r="S417" s="304"/>
      <c r="T417" s="304"/>
      <c r="U417" s="304"/>
      <c r="V417" s="304"/>
      <c r="W417" s="304"/>
      <c r="X417" s="304"/>
      <c r="Y417" s="304"/>
    </row>
    <row r="418" spans="1:25" ht="15.75" customHeight="1" x14ac:dyDescent="0.2">
      <c r="A418" s="317"/>
      <c r="B418" s="317"/>
      <c r="C418" s="317"/>
      <c r="D418" s="317"/>
      <c r="E418" s="317"/>
      <c r="F418" s="317"/>
      <c r="G418" s="304"/>
      <c r="H418" s="318"/>
      <c r="I418" s="318"/>
      <c r="J418" s="304"/>
      <c r="K418" s="304"/>
      <c r="L418" s="304"/>
      <c r="M418" s="304"/>
      <c r="N418" s="304"/>
      <c r="O418" s="304"/>
      <c r="P418" s="304"/>
      <c r="Q418" s="304"/>
      <c r="R418" s="304"/>
      <c r="S418" s="304"/>
      <c r="T418" s="304"/>
      <c r="U418" s="304"/>
      <c r="V418" s="304"/>
      <c r="W418" s="304"/>
      <c r="X418" s="304"/>
      <c r="Y418" s="304"/>
    </row>
    <row r="419" spans="1:25" ht="15.75" customHeight="1" x14ac:dyDescent="0.2">
      <c r="A419" s="317"/>
      <c r="B419" s="317"/>
      <c r="C419" s="317"/>
      <c r="D419" s="317"/>
      <c r="E419" s="317"/>
      <c r="F419" s="317"/>
      <c r="G419" s="304"/>
      <c r="H419" s="318"/>
      <c r="I419" s="318"/>
      <c r="J419" s="304"/>
      <c r="K419" s="304"/>
      <c r="L419" s="304"/>
      <c r="M419" s="304"/>
      <c r="N419" s="304"/>
      <c r="O419" s="304"/>
      <c r="P419" s="304"/>
      <c r="Q419" s="304"/>
      <c r="R419" s="304"/>
      <c r="S419" s="304"/>
      <c r="T419" s="304"/>
      <c r="U419" s="304"/>
      <c r="V419" s="304"/>
      <c r="W419" s="304"/>
      <c r="X419" s="304"/>
      <c r="Y419" s="304"/>
    </row>
    <row r="420" spans="1:25" ht="15.75" customHeight="1" x14ac:dyDescent="0.2">
      <c r="A420" s="317"/>
      <c r="B420" s="317"/>
      <c r="C420" s="317"/>
      <c r="D420" s="317"/>
      <c r="E420" s="317"/>
      <c r="F420" s="317"/>
      <c r="G420" s="304"/>
      <c r="H420" s="318"/>
      <c r="I420" s="318"/>
      <c r="J420" s="304"/>
      <c r="K420" s="304"/>
      <c r="L420" s="304"/>
      <c r="M420" s="304"/>
      <c r="N420" s="304"/>
      <c r="O420" s="304"/>
      <c r="P420" s="304"/>
      <c r="Q420" s="304"/>
      <c r="R420" s="304"/>
      <c r="S420" s="304"/>
      <c r="T420" s="304"/>
      <c r="U420" s="304"/>
      <c r="V420" s="304"/>
      <c r="W420" s="304"/>
      <c r="X420" s="304"/>
      <c r="Y420" s="304"/>
    </row>
    <row r="421" spans="1:25" ht="15.75" customHeight="1" x14ac:dyDescent="0.2">
      <c r="A421" s="317"/>
      <c r="B421" s="317"/>
      <c r="C421" s="317"/>
      <c r="D421" s="317"/>
      <c r="E421" s="317"/>
      <c r="F421" s="317"/>
      <c r="G421" s="304"/>
      <c r="H421" s="318"/>
      <c r="I421" s="318"/>
      <c r="J421" s="304"/>
      <c r="K421" s="304"/>
      <c r="L421" s="304"/>
      <c r="M421" s="304"/>
      <c r="N421" s="304"/>
      <c r="O421" s="304"/>
      <c r="P421" s="304"/>
      <c r="Q421" s="304"/>
      <c r="R421" s="304"/>
      <c r="S421" s="304"/>
      <c r="T421" s="304"/>
      <c r="U421" s="304"/>
      <c r="V421" s="304"/>
      <c r="W421" s="304"/>
      <c r="X421" s="304"/>
      <c r="Y421" s="304"/>
    </row>
    <row r="422" spans="1:25" ht="15.75" customHeight="1" x14ac:dyDescent="0.2">
      <c r="A422" s="317"/>
      <c r="B422" s="317"/>
      <c r="C422" s="317"/>
      <c r="D422" s="317"/>
      <c r="E422" s="317"/>
      <c r="F422" s="317"/>
      <c r="G422" s="304"/>
      <c r="H422" s="318"/>
      <c r="I422" s="318"/>
      <c r="J422" s="304"/>
      <c r="K422" s="304"/>
      <c r="L422" s="304"/>
      <c r="M422" s="304"/>
      <c r="N422" s="304"/>
      <c r="O422" s="304"/>
      <c r="P422" s="304"/>
      <c r="Q422" s="304"/>
      <c r="R422" s="304"/>
      <c r="S422" s="304"/>
      <c r="T422" s="304"/>
      <c r="U422" s="304"/>
      <c r="V422" s="304"/>
      <c r="W422" s="304"/>
      <c r="X422" s="304"/>
      <c r="Y422" s="304"/>
    </row>
    <row r="423" spans="1:25" ht="15.75" customHeight="1" x14ac:dyDescent="0.2">
      <c r="A423" s="317"/>
      <c r="B423" s="317"/>
      <c r="C423" s="317"/>
      <c r="D423" s="317"/>
      <c r="E423" s="317"/>
      <c r="F423" s="317"/>
      <c r="G423" s="304"/>
      <c r="H423" s="318"/>
      <c r="I423" s="318"/>
      <c r="J423" s="304"/>
      <c r="K423" s="304"/>
      <c r="L423" s="304"/>
      <c r="M423" s="304"/>
      <c r="N423" s="304"/>
      <c r="O423" s="304"/>
      <c r="P423" s="304"/>
      <c r="Q423" s="304"/>
      <c r="R423" s="304"/>
      <c r="S423" s="304"/>
      <c r="T423" s="304"/>
      <c r="U423" s="304"/>
      <c r="V423" s="304"/>
      <c r="W423" s="304"/>
      <c r="X423" s="304"/>
      <c r="Y423" s="304"/>
    </row>
    <row r="424" spans="1:25" ht="15.75" customHeight="1" x14ac:dyDescent="0.2">
      <c r="A424" s="317"/>
      <c r="B424" s="317"/>
      <c r="C424" s="317"/>
      <c r="D424" s="317"/>
      <c r="E424" s="317"/>
      <c r="F424" s="317"/>
      <c r="G424" s="304"/>
      <c r="H424" s="318"/>
      <c r="I424" s="318"/>
      <c r="J424" s="304"/>
      <c r="K424" s="304"/>
      <c r="L424" s="304"/>
      <c r="M424" s="304"/>
      <c r="N424" s="304"/>
      <c r="O424" s="304"/>
      <c r="P424" s="304"/>
      <c r="Q424" s="304"/>
      <c r="R424" s="304"/>
      <c r="S424" s="304"/>
      <c r="T424" s="304"/>
      <c r="U424" s="304"/>
      <c r="V424" s="304"/>
      <c r="W424" s="304"/>
      <c r="X424" s="304"/>
      <c r="Y424" s="304"/>
    </row>
    <row r="425" spans="1:25" ht="15.75" customHeight="1" x14ac:dyDescent="0.2">
      <c r="A425" s="317"/>
      <c r="B425" s="317"/>
      <c r="C425" s="317"/>
      <c r="D425" s="317"/>
      <c r="E425" s="317"/>
      <c r="F425" s="317"/>
      <c r="G425" s="304"/>
      <c r="H425" s="318"/>
      <c r="I425" s="318"/>
      <c r="J425" s="304"/>
      <c r="K425" s="304"/>
      <c r="L425" s="304"/>
      <c r="M425" s="304"/>
      <c r="N425" s="304"/>
      <c r="O425" s="304"/>
      <c r="P425" s="304"/>
      <c r="Q425" s="304"/>
      <c r="R425" s="304"/>
      <c r="S425" s="304"/>
      <c r="T425" s="304"/>
      <c r="U425" s="304"/>
      <c r="V425" s="304"/>
      <c r="W425" s="304"/>
      <c r="X425" s="304"/>
      <c r="Y425" s="304"/>
    </row>
    <row r="426" spans="1:25" ht="15.75" customHeight="1" x14ac:dyDescent="0.2">
      <c r="A426" s="317"/>
      <c r="B426" s="317"/>
      <c r="C426" s="317"/>
      <c r="D426" s="317"/>
      <c r="E426" s="317"/>
      <c r="F426" s="317"/>
      <c r="G426" s="304"/>
      <c r="H426" s="318"/>
      <c r="I426" s="318"/>
      <c r="J426" s="304"/>
      <c r="K426" s="304"/>
      <c r="L426" s="304"/>
      <c r="M426" s="304"/>
      <c r="N426" s="304"/>
      <c r="O426" s="304"/>
      <c r="P426" s="304"/>
      <c r="Q426" s="304"/>
      <c r="R426" s="304"/>
      <c r="S426" s="304"/>
      <c r="T426" s="304"/>
      <c r="U426" s="304"/>
      <c r="V426" s="304"/>
      <c r="W426" s="304"/>
      <c r="X426" s="304"/>
      <c r="Y426" s="304"/>
    </row>
    <row r="427" spans="1:25" ht="15.75" customHeight="1" x14ac:dyDescent="0.2">
      <c r="A427" s="317"/>
      <c r="B427" s="317"/>
      <c r="C427" s="317"/>
      <c r="D427" s="317"/>
      <c r="E427" s="317"/>
      <c r="F427" s="317"/>
      <c r="G427" s="304"/>
      <c r="H427" s="318"/>
      <c r="I427" s="318"/>
      <c r="J427" s="304"/>
      <c r="K427" s="304"/>
      <c r="L427" s="304"/>
      <c r="M427" s="304"/>
      <c r="N427" s="304"/>
      <c r="O427" s="304"/>
      <c r="P427" s="304"/>
      <c r="Q427" s="304"/>
      <c r="R427" s="304"/>
      <c r="S427" s="304"/>
      <c r="T427" s="304"/>
      <c r="U427" s="304"/>
      <c r="V427" s="304"/>
      <c r="W427" s="304"/>
      <c r="X427" s="304"/>
      <c r="Y427" s="304"/>
    </row>
    <row r="428" spans="1:25" ht="15.75" customHeight="1" x14ac:dyDescent="0.2">
      <c r="A428" s="317"/>
      <c r="B428" s="317"/>
      <c r="C428" s="317"/>
      <c r="D428" s="317"/>
      <c r="E428" s="317"/>
      <c r="F428" s="317"/>
      <c r="G428" s="304"/>
      <c r="H428" s="318"/>
      <c r="I428" s="318"/>
      <c r="J428" s="304"/>
      <c r="K428" s="304"/>
      <c r="L428" s="304"/>
      <c r="M428" s="304"/>
      <c r="N428" s="304"/>
      <c r="O428" s="304"/>
      <c r="P428" s="304"/>
      <c r="Q428" s="304"/>
      <c r="R428" s="304"/>
      <c r="S428" s="304"/>
      <c r="T428" s="304"/>
      <c r="U428" s="304"/>
      <c r="V428" s="304"/>
      <c r="W428" s="304"/>
      <c r="X428" s="304"/>
      <c r="Y428" s="304"/>
    </row>
    <row r="429" spans="1:25" ht="15.75" customHeight="1" x14ac:dyDescent="0.2">
      <c r="A429" s="317"/>
      <c r="B429" s="317"/>
      <c r="C429" s="317"/>
      <c r="D429" s="317"/>
      <c r="E429" s="317"/>
      <c r="F429" s="317"/>
      <c r="G429" s="304"/>
      <c r="H429" s="318"/>
      <c r="I429" s="318"/>
      <c r="J429" s="304"/>
      <c r="K429" s="304"/>
      <c r="L429" s="304"/>
      <c r="M429" s="304"/>
      <c r="N429" s="304"/>
      <c r="O429" s="304"/>
      <c r="P429" s="304"/>
      <c r="Q429" s="304"/>
      <c r="R429" s="304"/>
      <c r="S429" s="304"/>
      <c r="T429" s="304"/>
      <c r="U429" s="304"/>
      <c r="V429" s="304"/>
      <c r="W429" s="304"/>
      <c r="X429" s="304"/>
      <c r="Y429" s="304"/>
    </row>
    <row r="430" spans="1:25" ht="15.75" customHeight="1" x14ac:dyDescent="0.2">
      <c r="A430" s="317"/>
      <c r="B430" s="317"/>
      <c r="C430" s="317"/>
      <c r="D430" s="317"/>
      <c r="E430" s="317"/>
      <c r="F430" s="317"/>
      <c r="G430" s="304"/>
      <c r="H430" s="318"/>
      <c r="I430" s="318"/>
      <c r="J430" s="304"/>
      <c r="K430" s="304"/>
      <c r="L430" s="304"/>
      <c r="M430" s="304"/>
      <c r="N430" s="304"/>
      <c r="O430" s="304"/>
      <c r="P430" s="304"/>
      <c r="Q430" s="304"/>
      <c r="R430" s="304"/>
      <c r="S430" s="304"/>
      <c r="T430" s="304"/>
      <c r="U430" s="304"/>
      <c r="V430" s="304"/>
      <c r="W430" s="304"/>
      <c r="X430" s="304"/>
      <c r="Y430" s="304"/>
    </row>
    <row r="431" spans="1:25" ht="15.75" customHeight="1" x14ac:dyDescent="0.2">
      <c r="A431" s="317"/>
      <c r="B431" s="317"/>
      <c r="C431" s="317"/>
      <c r="D431" s="317"/>
      <c r="E431" s="317"/>
      <c r="F431" s="317"/>
      <c r="G431" s="304"/>
      <c r="H431" s="318"/>
      <c r="I431" s="318"/>
      <c r="J431" s="304"/>
      <c r="K431" s="304"/>
      <c r="L431" s="304"/>
      <c r="M431" s="304"/>
      <c r="N431" s="304"/>
      <c r="O431" s="304"/>
      <c r="P431" s="304"/>
      <c r="Q431" s="304"/>
      <c r="R431" s="304"/>
      <c r="S431" s="304"/>
      <c r="T431" s="304"/>
      <c r="U431" s="304"/>
      <c r="V431" s="304"/>
      <c r="W431" s="304"/>
      <c r="X431" s="304"/>
      <c r="Y431" s="304"/>
    </row>
    <row r="432" spans="1:25" ht="15.75" customHeight="1" x14ac:dyDescent="0.2">
      <c r="A432" s="317"/>
      <c r="B432" s="317"/>
      <c r="C432" s="317"/>
      <c r="D432" s="317"/>
      <c r="E432" s="317"/>
      <c r="F432" s="317"/>
      <c r="G432" s="304"/>
      <c r="H432" s="318"/>
      <c r="I432" s="318"/>
      <c r="J432" s="304"/>
      <c r="K432" s="304"/>
      <c r="L432" s="304"/>
      <c r="M432" s="304"/>
      <c r="N432" s="304"/>
      <c r="O432" s="304"/>
      <c r="P432" s="304"/>
      <c r="Q432" s="304"/>
      <c r="R432" s="304"/>
      <c r="S432" s="304"/>
      <c r="T432" s="304"/>
      <c r="U432" s="304"/>
      <c r="V432" s="304"/>
      <c r="W432" s="304"/>
      <c r="X432" s="304"/>
      <c r="Y432" s="304"/>
    </row>
    <row r="433" spans="1:25" ht="15.75" customHeight="1" x14ac:dyDescent="0.2">
      <c r="A433" s="317"/>
      <c r="B433" s="317"/>
      <c r="C433" s="317"/>
      <c r="D433" s="317"/>
      <c r="E433" s="317"/>
      <c r="F433" s="317"/>
      <c r="G433" s="304"/>
      <c r="H433" s="318"/>
      <c r="I433" s="318"/>
      <c r="J433" s="304"/>
      <c r="K433" s="304"/>
      <c r="L433" s="304"/>
      <c r="M433" s="304"/>
      <c r="N433" s="304"/>
      <c r="O433" s="304"/>
      <c r="P433" s="304"/>
      <c r="Q433" s="304"/>
      <c r="R433" s="304"/>
      <c r="S433" s="304"/>
      <c r="T433" s="304"/>
      <c r="U433" s="304"/>
      <c r="V433" s="304"/>
      <c r="W433" s="304"/>
      <c r="X433" s="304"/>
      <c r="Y433" s="304"/>
    </row>
    <row r="434" spans="1:25" ht="15.75" customHeight="1" x14ac:dyDescent="0.2">
      <c r="A434" s="317"/>
      <c r="B434" s="317"/>
      <c r="C434" s="317"/>
      <c r="D434" s="317"/>
      <c r="E434" s="317"/>
      <c r="F434" s="317"/>
      <c r="G434" s="304"/>
      <c r="H434" s="318"/>
      <c r="I434" s="318"/>
      <c r="J434" s="304"/>
      <c r="K434" s="304"/>
      <c r="L434" s="304"/>
      <c r="M434" s="304"/>
      <c r="N434" s="304"/>
      <c r="O434" s="304"/>
      <c r="P434" s="304"/>
      <c r="Q434" s="304"/>
      <c r="R434" s="304"/>
      <c r="S434" s="304"/>
      <c r="T434" s="304"/>
      <c r="U434" s="304"/>
      <c r="V434" s="304"/>
      <c r="W434" s="304"/>
      <c r="X434" s="304"/>
      <c r="Y434" s="304"/>
    </row>
    <row r="435" spans="1:25" ht="15.75" customHeight="1" x14ac:dyDescent="0.2">
      <c r="A435" s="317"/>
      <c r="B435" s="317"/>
      <c r="C435" s="317"/>
      <c r="D435" s="317"/>
      <c r="E435" s="317"/>
      <c r="F435" s="317"/>
      <c r="G435" s="304"/>
      <c r="H435" s="318"/>
      <c r="I435" s="318"/>
      <c r="J435" s="304"/>
      <c r="K435" s="304"/>
      <c r="L435" s="304"/>
      <c r="M435" s="304"/>
      <c r="N435" s="304"/>
      <c r="O435" s="304"/>
      <c r="P435" s="304"/>
      <c r="Q435" s="304"/>
      <c r="R435" s="304"/>
      <c r="S435" s="304"/>
      <c r="T435" s="304"/>
      <c r="U435" s="304"/>
      <c r="V435" s="304"/>
      <c r="W435" s="304"/>
      <c r="X435" s="304"/>
      <c r="Y435" s="304"/>
    </row>
    <row r="436" spans="1:25" ht="15.75" customHeight="1" x14ac:dyDescent="0.2">
      <c r="A436" s="317"/>
      <c r="B436" s="317"/>
      <c r="C436" s="317"/>
      <c r="D436" s="317"/>
      <c r="E436" s="317"/>
      <c r="F436" s="317"/>
      <c r="G436" s="304"/>
      <c r="H436" s="318"/>
      <c r="I436" s="318"/>
      <c r="J436" s="304"/>
      <c r="K436" s="304"/>
      <c r="L436" s="304"/>
      <c r="M436" s="304"/>
      <c r="N436" s="304"/>
      <c r="O436" s="304"/>
      <c r="P436" s="304"/>
      <c r="Q436" s="304"/>
      <c r="R436" s="304"/>
      <c r="S436" s="304"/>
      <c r="T436" s="304"/>
      <c r="U436" s="304"/>
      <c r="V436" s="304"/>
      <c r="W436" s="304"/>
      <c r="X436" s="304"/>
      <c r="Y436" s="304"/>
    </row>
    <row r="437" spans="1:25" ht="15.75" customHeight="1" x14ac:dyDescent="0.2">
      <c r="A437" s="317"/>
      <c r="B437" s="317"/>
      <c r="C437" s="317"/>
      <c r="D437" s="317"/>
      <c r="E437" s="317"/>
      <c r="F437" s="317"/>
      <c r="G437" s="304"/>
      <c r="H437" s="318"/>
      <c r="I437" s="318"/>
      <c r="J437" s="304"/>
      <c r="K437" s="304"/>
      <c r="L437" s="304"/>
      <c r="M437" s="304"/>
      <c r="N437" s="304"/>
      <c r="O437" s="304"/>
      <c r="P437" s="304"/>
      <c r="Q437" s="304"/>
      <c r="R437" s="304"/>
      <c r="S437" s="304"/>
      <c r="T437" s="304"/>
      <c r="U437" s="304"/>
      <c r="V437" s="304"/>
      <c r="W437" s="304"/>
      <c r="X437" s="304"/>
      <c r="Y437" s="304"/>
    </row>
    <row r="438" spans="1:25" ht="15.75" customHeight="1" x14ac:dyDescent="0.2">
      <c r="A438" s="317"/>
      <c r="B438" s="317"/>
      <c r="C438" s="317"/>
      <c r="D438" s="317"/>
      <c r="E438" s="317"/>
      <c r="F438" s="317"/>
      <c r="G438" s="304"/>
      <c r="H438" s="318"/>
      <c r="I438" s="318"/>
      <c r="J438" s="304"/>
      <c r="K438" s="304"/>
      <c r="L438" s="304"/>
      <c r="M438" s="304"/>
      <c r="N438" s="304"/>
      <c r="O438" s="304"/>
      <c r="P438" s="304"/>
      <c r="Q438" s="304"/>
      <c r="R438" s="304"/>
      <c r="S438" s="304"/>
      <c r="T438" s="304"/>
      <c r="U438" s="304"/>
      <c r="V438" s="304"/>
      <c r="W438" s="304"/>
      <c r="X438" s="304"/>
      <c r="Y438" s="304"/>
    </row>
    <row r="439" spans="1:25" ht="15.75" customHeight="1" x14ac:dyDescent="0.2">
      <c r="A439" s="317"/>
      <c r="B439" s="317"/>
      <c r="C439" s="317"/>
      <c r="D439" s="317"/>
      <c r="E439" s="317"/>
      <c r="F439" s="317"/>
      <c r="G439" s="304"/>
      <c r="H439" s="318"/>
      <c r="I439" s="318"/>
      <c r="J439" s="304"/>
      <c r="K439" s="304"/>
      <c r="L439" s="304"/>
      <c r="M439" s="304"/>
      <c r="N439" s="304"/>
      <c r="O439" s="304"/>
      <c r="P439" s="304"/>
      <c r="Q439" s="304"/>
      <c r="R439" s="304"/>
      <c r="S439" s="304"/>
      <c r="T439" s="304"/>
      <c r="U439" s="304"/>
      <c r="V439" s="304"/>
      <c r="W439" s="304"/>
      <c r="X439" s="304"/>
      <c r="Y439" s="304"/>
    </row>
    <row r="440" spans="1:25" ht="15.75" customHeight="1" x14ac:dyDescent="0.2">
      <c r="A440" s="317"/>
      <c r="B440" s="317"/>
      <c r="C440" s="317"/>
      <c r="D440" s="317"/>
      <c r="E440" s="317"/>
      <c r="F440" s="317"/>
      <c r="G440" s="304"/>
      <c r="H440" s="318"/>
      <c r="I440" s="318"/>
      <c r="J440" s="304"/>
      <c r="K440" s="304"/>
      <c r="L440" s="304"/>
      <c r="M440" s="304"/>
      <c r="N440" s="304"/>
      <c r="O440" s="304"/>
      <c r="P440" s="304"/>
      <c r="Q440" s="304"/>
      <c r="R440" s="304"/>
      <c r="S440" s="304"/>
      <c r="T440" s="304"/>
      <c r="U440" s="304"/>
      <c r="V440" s="304"/>
      <c r="W440" s="304"/>
      <c r="X440" s="304"/>
      <c r="Y440" s="304"/>
    </row>
    <row r="441" spans="1:25" ht="15.75" customHeight="1" x14ac:dyDescent="0.2">
      <c r="A441" s="317"/>
      <c r="B441" s="317"/>
      <c r="C441" s="317"/>
      <c r="D441" s="317"/>
      <c r="E441" s="317"/>
      <c r="F441" s="317"/>
      <c r="G441" s="304"/>
      <c r="H441" s="318"/>
      <c r="I441" s="318"/>
      <c r="J441" s="304"/>
      <c r="K441" s="304"/>
      <c r="L441" s="304"/>
      <c r="M441" s="304"/>
      <c r="N441" s="304"/>
      <c r="O441" s="304"/>
      <c r="P441" s="304"/>
      <c r="Q441" s="304"/>
      <c r="R441" s="304"/>
      <c r="S441" s="304"/>
      <c r="T441" s="304"/>
      <c r="U441" s="304"/>
      <c r="V441" s="304"/>
      <c r="W441" s="304"/>
      <c r="X441" s="304"/>
      <c r="Y441" s="304"/>
    </row>
    <row r="442" spans="1:25" ht="15.75" customHeight="1" x14ac:dyDescent="0.2">
      <c r="A442" s="317"/>
      <c r="B442" s="317"/>
      <c r="C442" s="317"/>
      <c r="D442" s="317"/>
      <c r="E442" s="317"/>
      <c r="F442" s="317"/>
      <c r="G442" s="304"/>
      <c r="H442" s="318"/>
      <c r="I442" s="318"/>
      <c r="J442" s="304"/>
      <c r="K442" s="304"/>
      <c r="L442" s="304"/>
      <c r="M442" s="304"/>
      <c r="N442" s="304"/>
      <c r="O442" s="304"/>
      <c r="P442" s="304"/>
      <c r="Q442" s="304"/>
      <c r="R442" s="304"/>
      <c r="S442" s="304"/>
      <c r="T442" s="304"/>
      <c r="U442" s="304"/>
      <c r="V442" s="304"/>
      <c r="W442" s="304"/>
      <c r="X442" s="304"/>
      <c r="Y442" s="304"/>
    </row>
    <row r="443" spans="1:25" ht="15.75" customHeight="1" x14ac:dyDescent="0.2">
      <c r="A443" s="317"/>
      <c r="B443" s="317"/>
      <c r="C443" s="317"/>
      <c r="D443" s="317"/>
      <c r="E443" s="317"/>
      <c r="F443" s="317"/>
      <c r="G443" s="304"/>
      <c r="H443" s="318"/>
      <c r="I443" s="318"/>
      <c r="J443" s="304"/>
      <c r="K443" s="304"/>
      <c r="L443" s="304"/>
      <c r="M443" s="304"/>
      <c r="N443" s="304"/>
      <c r="O443" s="304"/>
      <c r="P443" s="304"/>
      <c r="Q443" s="304"/>
      <c r="R443" s="304"/>
      <c r="S443" s="304"/>
      <c r="T443" s="304"/>
      <c r="U443" s="304"/>
      <c r="V443" s="304"/>
      <c r="W443" s="304"/>
      <c r="X443" s="304"/>
      <c r="Y443" s="304"/>
    </row>
    <row r="444" spans="1:25" ht="15.75" customHeight="1" x14ac:dyDescent="0.2">
      <c r="A444" s="317"/>
      <c r="B444" s="317"/>
      <c r="C444" s="317"/>
      <c r="D444" s="317"/>
      <c r="E444" s="317"/>
      <c r="F444" s="317"/>
      <c r="G444" s="304"/>
      <c r="H444" s="318"/>
      <c r="I444" s="318"/>
      <c r="J444" s="304"/>
      <c r="K444" s="304"/>
      <c r="L444" s="304"/>
      <c r="M444" s="304"/>
      <c r="N444" s="304"/>
      <c r="O444" s="304"/>
      <c r="P444" s="304"/>
      <c r="Q444" s="304"/>
      <c r="R444" s="304"/>
      <c r="S444" s="304"/>
      <c r="T444" s="304"/>
      <c r="U444" s="304"/>
      <c r="V444" s="304"/>
      <c r="W444" s="304"/>
      <c r="X444" s="304"/>
      <c r="Y444" s="304"/>
    </row>
    <row r="445" spans="1:25" ht="15.75" customHeight="1" x14ac:dyDescent="0.2">
      <c r="A445" s="317"/>
      <c r="B445" s="317"/>
      <c r="C445" s="317"/>
      <c r="D445" s="317"/>
      <c r="E445" s="317"/>
      <c r="F445" s="317"/>
      <c r="G445" s="304"/>
      <c r="H445" s="318"/>
      <c r="I445" s="318"/>
      <c r="J445" s="304"/>
      <c r="K445" s="304"/>
      <c r="L445" s="304"/>
      <c r="M445" s="304"/>
      <c r="N445" s="304"/>
      <c r="O445" s="304"/>
      <c r="P445" s="304"/>
      <c r="Q445" s="304"/>
      <c r="R445" s="304"/>
      <c r="S445" s="304"/>
      <c r="T445" s="304"/>
      <c r="U445" s="304"/>
      <c r="V445" s="304"/>
      <c r="W445" s="304"/>
      <c r="X445" s="304"/>
      <c r="Y445" s="304"/>
    </row>
    <row r="446" spans="1:25" ht="15.75" customHeight="1" x14ac:dyDescent="0.2">
      <c r="A446" s="317"/>
      <c r="B446" s="317"/>
      <c r="C446" s="317"/>
      <c r="D446" s="317"/>
      <c r="E446" s="317"/>
      <c r="F446" s="317"/>
      <c r="G446" s="304"/>
      <c r="H446" s="318"/>
      <c r="I446" s="318"/>
      <c r="J446" s="304"/>
      <c r="K446" s="304"/>
      <c r="L446" s="304"/>
      <c r="M446" s="304"/>
      <c r="N446" s="304"/>
      <c r="O446" s="304"/>
      <c r="P446" s="304"/>
      <c r="Q446" s="304"/>
      <c r="R446" s="304"/>
      <c r="S446" s="304"/>
      <c r="T446" s="304"/>
      <c r="U446" s="304"/>
      <c r="V446" s="304"/>
      <c r="W446" s="304"/>
      <c r="X446" s="304"/>
      <c r="Y446" s="304"/>
    </row>
    <row r="447" spans="1:25" ht="15.75" customHeight="1" x14ac:dyDescent="0.2">
      <c r="A447" s="317"/>
      <c r="B447" s="317"/>
      <c r="C447" s="317"/>
      <c r="D447" s="317"/>
      <c r="E447" s="317"/>
      <c r="F447" s="317"/>
      <c r="G447" s="304"/>
      <c r="H447" s="318"/>
      <c r="I447" s="318"/>
      <c r="J447" s="304"/>
      <c r="K447" s="304"/>
      <c r="L447" s="304"/>
      <c r="M447" s="304"/>
      <c r="N447" s="304"/>
      <c r="O447" s="304"/>
      <c r="P447" s="304"/>
      <c r="Q447" s="304"/>
      <c r="R447" s="304"/>
      <c r="S447" s="304"/>
      <c r="T447" s="304"/>
      <c r="U447" s="304"/>
      <c r="V447" s="304"/>
      <c r="W447" s="304"/>
      <c r="X447" s="304"/>
      <c r="Y447" s="304"/>
    </row>
    <row r="448" spans="1:25" ht="15.75" customHeight="1" x14ac:dyDescent="0.2">
      <c r="A448" s="317"/>
      <c r="B448" s="317"/>
      <c r="C448" s="317"/>
      <c r="D448" s="317"/>
      <c r="E448" s="317"/>
      <c r="F448" s="317"/>
      <c r="G448" s="304"/>
      <c r="H448" s="318"/>
      <c r="I448" s="318"/>
      <c r="J448" s="304"/>
      <c r="K448" s="304"/>
      <c r="L448" s="304"/>
      <c r="M448" s="304"/>
      <c r="N448" s="304"/>
      <c r="O448" s="304"/>
      <c r="P448" s="304"/>
      <c r="Q448" s="304"/>
      <c r="R448" s="304"/>
      <c r="S448" s="304"/>
      <c r="T448" s="304"/>
      <c r="U448" s="304"/>
      <c r="V448" s="304"/>
      <c r="W448" s="304"/>
      <c r="X448" s="304"/>
      <c r="Y448" s="304"/>
    </row>
    <row r="449" spans="1:25" ht="15.75" customHeight="1" x14ac:dyDescent="0.2">
      <c r="A449" s="317"/>
      <c r="B449" s="317"/>
      <c r="C449" s="317"/>
      <c r="D449" s="317"/>
      <c r="E449" s="317"/>
      <c r="F449" s="317"/>
      <c r="G449" s="304"/>
      <c r="H449" s="318"/>
      <c r="I449" s="318"/>
      <c r="J449" s="304"/>
      <c r="K449" s="304"/>
      <c r="L449" s="304"/>
      <c r="M449" s="304"/>
      <c r="N449" s="304"/>
      <c r="O449" s="304"/>
      <c r="P449" s="304"/>
      <c r="Q449" s="304"/>
      <c r="R449" s="304"/>
      <c r="S449" s="304"/>
      <c r="T449" s="304"/>
      <c r="U449" s="304"/>
      <c r="V449" s="304"/>
      <c r="W449" s="304"/>
      <c r="X449" s="304"/>
      <c r="Y449" s="304"/>
    </row>
    <row r="450" spans="1:25" ht="15.75" customHeight="1" x14ac:dyDescent="0.2">
      <c r="A450" s="317"/>
      <c r="B450" s="317"/>
      <c r="C450" s="317"/>
      <c r="D450" s="317"/>
      <c r="E450" s="317"/>
      <c r="F450" s="317"/>
      <c r="G450" s="304"/>
      <c r="H450" s="318"/>
      <c r="I450" s="318"/>
      <c r="J450" s="304"/>
      <c r="K450" s="304"/>
      <c r="L450" s="304"/>
      <c r="M450" s="304"/>
      <c r="N450" s="304"/>
      <c r="O450" s="304"/>
      <c r="P450" s="304"/>
      <c r="Q450" s="304"/>
      <c r="R450" s="304"/>
      <c r="S450" s="304"/>
      <c r="T450" s="304"/>
      <c r="U450" s="304"/>
      <c r="V450" s="304"/>
      <c r="W450" s="304"/>
      <c r="X450" s="304"/>
      <c r="Y450" s="304"/>
    </row>
    <row r="451" spans="1:25" ht="15.75" customHeight="1" x14ac:dyDescent="0.2">
      <c r="A451" s="317"/>
      <c r="B451" s="317"/>
      <c r="C451" s="317"/>
      <c r="D451" s="317"/>
      <c r="E451" s="317"/>
      <c r="F451" s="317"/>
      <c r="G451" s="304"/>
      <c r="H451" s="318"/>
      <c r="I451" s="318"/>
      <c r="J451" s="304"/>
      <c r="K451" s="304"/>
      <c r="L451" s="304"/>
      <c r="M451" s="304"/>
      <c r="N451" s="304"/>
      <c r="O451" s="304"/>
      <c r="P451" s="304"/>
      <c r="Q451" s="304"/>
      <c r="R451" s="304"/>
      <c r="S451" s="304"/>
      <c r="T451" s="304"/>
      <c r="U451" s="304"/>
      <c r="V451" s="304"/>
      <c r="W451" s="304"/>
      <c r="X451" s="304"/>
      <c r="Y451" s="304"/>
    </row>
    <row r="452" spans="1:25" ht="15.75" customHeight="1" x14ac:dyDescent="0.2">
      <c r="A452" s="317"/>
      <c r="B452" s="317"/>
      <c r="C452" s="317"/>
      <c r="D452" s="317"/>
      <c r="E452" s="317"/>
      <c r="F452" s="317"/>
      <c r="G452" s="304"/>
      <c r="H452" s="318"/>
      <c r="I452" s="318"/>
      <c r="J452" s="304"/>
      <c r="K452" s="304"/>
      <c r="L452" s="304"/>
      <c r="M452" s="304"/>
      <c r="N452" s="304"/>
      <c r="O452" s="304"/>
      <c r="P452" s="304"/>
      <c r="Q452" s="304"/>
      <c r="R452" s="304"/>
      <c r="S452" s="304"/>
      <c r="T452" s="304"/>
      <c r="U452" s="304"/>
      <c r="V452" s="304"/>
      <c r="W452" s="304"/>
      <c r="X452" s="304"/>
      <c r="Y452" s="304"/>
    </row>
    <row r="453" spans="1:25" ht="15.75" customHeight="1" x14ac:dyDescent="0.2">
      <c r="A453" s="317"/>
      <c r="B453" s="317"/>
      <c r="C453" s="317"/>
      <c r="D453" s="317"/>
      <c r="E453" s="317"/>
      <c r="F453" s="317"/>
      <c r="G453" s="304"/>
      <c r="H453" s="318"/>
      <c r="I453" s="318"/>
      <c r="J453" s="304"/>
      <c r="K453" s="304"/>
      <c r="L453" s="304"/>
      <c r="M453" s="304"/>
      <c r="N453" s="304"/>
      <c r="O453" s="304"/>
      <c r="P453" s="304"/>
      <c r="Q453" s="304"/>
      <c r="R453" s="304"/>
      <c r="S453" s="304"/>
      <c r="T453" s="304"/>
      <c r="U453" s="304"/>
      <c r="V453" s="304"/>
      <c r="W453" s="304"/>
      <c r="X453" s="304"/>
      <c r="Y453" s="304"/>
    </row>
    <row r="454" spans="1:25" ht="15.75" customHeight="1" x14ac:dyDescent="0.2">
      <c r="A454" s="317"/>
      <c r="B454" s="317"/>
      <c r="C454" s="317"/>
      <c r="D454" s="317"/>
      <c r="E454" s="317"/>
      <c r="F454" s="317"/>
      <c r="G454" s="304"/>
      <c r="H454" s="318"/>
      <c r="I454" s="318"/>
      <c r="J454" s="304"/>
      <c r="K454" s="304"/>
      <c r="L454" s="304"/>
      <c r="M454" s="304"/>
      <c r="N454" s="304"/>
      <c r="O454" s="304"/>
      <c r="P454" s="304"/>
      <c r="Q454" s="304"/>
      <c r="R454" s="304"/>
      <c r="S454" s="304"/>
      <c r="T454" s="304"/>
      <c r="U454" s="304"/>
      <c r="V454" s="304"/>
      <c r="W454" s="304"/>
      <c r="X454" s="304"/>
      <c r="Y454" s="304"/>
    </row>
    <row r="455" spans="1:25" ht="15.75" customHeight="1" x14ac:dyDescent="0.2">
      <c r="A455" s="317"/>
      <c r="B455" s="317"/>
      <c r="C455" s="317"/>
      <c r="D455" s="317"/>
      <c r="E455" s="317"/>
      <c r="F455" s="317"/>
      <c r="G455" s="304"/>
      <c r="H455" s="318"/>
      <c r="I455" s="318"/>
      <c r="J455" s="304"/>
      <c r="K455" s="304"/>
      <c r="L455" s="304"/>
      <c r="M455" s="304"/>
      <c r="N455" s="304"/>
      <c r="O455" s="304"/>
      <c r="P455" s="304"/>
      <c r="Q455" s="304"/>
      <c r="R455" s="304"/>
      <c r="S455" s="304"/>
      <c r="T455" s="304"/>
      <c r="U455" s="304"/>
      <c r="V455" s="304"/>
      <c r="W455" s="304"/>
      <c r="X455" s="304"/>
      <c r="Y455" s="304"/>
    </row>
    <row r="456" spans="1:25" ht="15.75" customHeight="1" x14ac:dyDescent="0.2">
      <c r="A456" s="317"/>
      <c r="B456" s="317"/>
      <c r="C456" s="317"/>
      <c r="D456" s="317"/>
      <c r="E456" s="317"/>
      <c r="F456" s="317"/>
      <c r="G456" s="304"/>
      <c r="H456" s="318"/>
      <c r="I456" s="318"/>
      <c r="J456" s="304"/>
      <c r="K456" s="304"/>
      <c r="L456" s="304"/>
      <c r="M456" s="304"/>
      <c r="N456" s="304"/>
      <c r="O456" s="304"/>
      <c r="P456" s="304"/>
      <c r="Q456" s="304"/>
      <c r="R456" s="304"/>
      <c r="S456" s="304"/>
      <c r="T456" s="304"/>
      <c r="U456" s="304"/>
      <c r="V456" s="304"/>
      <c r="W456" s="304"/>
      <c r="X456" s="304"/>
      <c r="Y456" s="304"/>
    </row>
    <row r="457" spans="1:25" ht="15.75" customHeight="1" x14ac:dyDescent="0.2">
      <c r="A457" s="317"/>
      <c r="B457" s="317"/>
      <c r="C457" s="317"/>
      <c r="D457" s="317"/>
      <c r="E457" s="317"/>
      <c r="F457" s="317"/>
      <c r="G457" s="304"/>
      <c r="H457" s="318"/>
      <c r="I457" s="318"/>
      <c r="J457" s="304"/>
      <c r="K457" s="304"/>
      <c r="L457" s="304"/>
      <c r="M457" s="304"/>
      <c r="N457" s="304"/>
      <c r="O457" s="304"/>
      <c r="P457" s="304"/>
      <c r="Q457" s="304"/>
      <c r="R457" s="304"/>
      <c r="S457" s="304"/>
      <c r="T457" s="304"/>
      <c r="U457" s="304"/>
      <c r="V457" s="304"/>
      <c r="W457" s="304"/>
      <c r="X457" s="304"/>
      <c r="Y457" s="304"/>
    </row>
    <row r="458" spans="1:25" ht="15.75" customHeight="1" x14ac:dyDescent="0.2">
      <c r="A458" s="317"/>
      <c r="B458" s="317"/>
      <c r="C458" s="317"/>
      <c r="D458" s="317"/>
      <c r="E458" s="317"/>
      <c r="F458" s="317"/>
      <c r="G458" s="304"/>
      <c r="H458" s="318"/>
      <c r="I458" s="318"/>
      <c r="J458" s="304"/>
      <c r="K458" s="304"/>
      <c r="L458" s="304"/>
      <c r="M458" s="304"/>
      <c r="N458" s="304"/>
      <c r="O458" s="304"/>
      <c r="P458" s="304"/>
      <c r="Q458" s="304"/>
      <c r="R458" s="304"/>
      <c r="S458" s="304"/>
      <c r="T458" s="304"/>
      <c r="U458" s="304"/>
      <c r="V458" s="304"/>
      <c r="W458" s="304"/>
      <c r="X458" s="304"/>
      <c r="Y458" s="304"/>
    </row>
    <row r="459" spans="1:25" ht="15.75" customHeight="1" x14ac:dyDescent="0.2">
      <c r="A459" s="317"/>
      <c r="B459" s="317"/>
      <c r="C459" s="317"/>
      <c r="D459" s="317"/>
      <c r="E459" s="317"/>
      <c r="F459" s="317"/>
      <c r="G459" s="304"/>
      <c r="H459" s="318"/>
      <c r="I459" s="318"/>
      <c r="J459" s="304"/>
      <c r="K459" s="304"/>
      <c r="L459" s="304"/>
      <c r="M459" s="304"/>
      <c r="N459" s="304"/>
      <c r="O459" s="304"/>
      <c r="P459" s="304"/>
      <c r="Q459" s="304"/>
      <c r="R459" s="304"/>
      <c r="S459" s="304"/>
      <c r="T459" s="304"/>
      <c r="U459" s="304"/>
      <c r="V459" s="304"/>
      <c r="W459" s="304"/>
      <c r="X459" s="304"/>
      <c r="Y459" s="304"/>
    </row>
    <row r="460" spans="1:25" ht="15.75" customHeight="1" x14ac:dyDescent="0.2">
      <c r="A460" s="317"/>
      <c r="B460" s="317"/>
      <c r="C460" s="317"/>
      <c r="D460" s="317"/>
      <c r="E460" s="317"/>
      <c r="F460" s="317"/>
      <c r="G460" s="304"/>
      <c r="H460" s="318"/>
      <c r="I460" s="318"/>
      <c r="J460" s="304"/>
      <c r="K460" s="304"/>
      <c r="L460" s="304"/>
      <c r="M460" s="304"/>
      <c r="N460" s="304"/>
      <c r="O460" s="304"/>
      <c r="P460" s="304"/>
      <c r="Q460" s="304"/>
      <c r="R460" s="304"/>
      <c r="S460" s="304"/>
      <c r="T460" s="304"/>
      <c r="U460" s="304"/>
      <c r="V460" s="304"/>
      <c r="W460" s="304"/>
      <c r="X460" s="304"/>
      <c r="Y460" s="304"/>
    </row>
    <row r="461" spans="1:25" ht="15.75" customHeight="1" x14ac:dyDescent="0.2">
      <c r="A461" s="317"/>
      <c r="B461" s="317"/>
      <c r="C461" s="317"/>
      <c r="D461" s="317"/>
      <c r="E461" s="317"/>
      <c r="F461" s="317"/>
      <c r="G461" s="304"/>
      <c r="H461" s="318"/>
      <c r="I461" s="318"/>
      <c r="J461" s="304"/>
      <c r="K461" s="304"/>
      <c r="L461" s="304"/>
      <c r="M461" s="304"/>
      <c r="N461" s="304"/>
      <c r="O461" s="304"/>
      <c r="P461" s="304"/>
      <c r="Q461" s="304"/>
      <c r="R461" s="304"/>
      <c r="S461" s="304"/>
      <c r="T461" s="304"/>
      <c r="U461" s="304"/>
      <c r="V461" s="304"/>
      <c r="W461" s="304"/>
      <c r="X461" s="304"/>
      <c r="Y461" s="304"/>
    </row>
    <row r="462" spans="1:25" ht="15.75" customHeight="1" x14ac:dyDescent="0.2">
      <c r="A462" s="317"/>
      <c r="B462" s="317"/>
      <c r="C462" s="317"/>
      <c r="D462" s="317"/>
      <c r="E462" s="317"/>
      <c r="F462" s="317"/>
      <c r="G462" s="304"/>
      <c r="H462" s="318"/>
      <c r="I462" s="318"/>
      <c r="J462" s="304"/>
      <c r="K462" s="304"/>
      <c r="L462" s="304"/>
      <c r="M462" s="304"/>
      <c r="N462" s="304"/>
      <c r="O462" s="304"/>
      <c r="P462" s="304"/>
      <c r="Q462" s="304"/>
      <c r="R462" s="304"/>
      <c r="S462" s="304"/>
      <c r="T462" s="304"/>
      <c r="U462" s="304"/>
      <c r="V462" s="304"/>
      <c r="W462" s="304"/>
      <c r="X462" s="304"/>
      <c r="Y462" s="304"/>
    </row>
    <row r="463" spans="1:25" ht="15.75" customHeight="1" x14ac:dyDescent="0.2">
      <c r="A463" s="317"/>
      <c r="B463" s="317"/>
      <c r="C463" s="317"/>
      <c r="D463" s="317"/>
      <c r="E463" s="317"/>
      <c r="F463" s="317"/>
      <c r="G463" s="304"/>
      <c r="H463" s="318"/>
      <c r="I463" s="318"/>
      <c r="J463" s="304"/>
      <c r="K463" s="304"/>
      <c r="L463" s="304"/>
      <c r="M463" s="304"/>
      <c r="N463" s="304"/>
      <c r="O463" s="304"/>
      <c r="P463" s="304"/>
      <c r="Q463" s="304"/>
      <c r="R463" s="304"/>
      <c r="S463" s="304"/>
      <c r="T463" s="304"/>
      <c r="U463" s="304"/>
      <c r="V463" s="304"/>
      <c r="W463" s="304"/>
      <c r="X463" s="304"/>
      <c r="Y463" s="304"/>
    </row>
    <row r="464" spans="1:25" ht="15.75" customHeight="1" x14ac:dyDescent="0.2">
      <c r="A464" s="317"/>
      <c r="B464" s="317"/>
      <c r="C464" s="317"/>
      <c r="D464" s="317"/>
      <c r="E464" s="317"/>
      <c r="F464" s="317"/>
      <c r="G464" s="304"/>
      <c r="H464" s="318"/>
      <c r="I464" s="318"/>
      <c r="J464" s="304"/>
      <c r="K464" s="304"/>
      <c r="L464" s="304"/>
      <c r="M464" s="304"/>
      <c r="N464" s="304"/>
      <c r="O464" s="304"/>
      <c r="P464" s="304"/>
      <c r="Q464" s="304"/>
      <c r="R464" s="304"/>
      <c r="S464" s="304"/>
      <c r="T464" s="304"/>
      <c r="U464" s="304"/>
      <c r="V464" s="304"/>
      <c r="W464" s="304"/>
      <c r="X464" s="304"/>
      <c r="Y464" s="304"/>
    </row>
    <row r="465" spans="1:25" ht="15.75" customHeight="1" x14ac:dyDescent="0.2">
      <c r="A465" s="317"/>
      <c r="B465" s="317"/>
      <c r="C465" s="317"/>
      <c r="D465" s="317"/>
      <c r="E465" s="317"/>
      <c r="F465" s="317"/>
      <c r="G465" s="304"/>
      <c r="H465" s="318"/>
      <c r="I465" s="318"/>
      <c r="J465" s="304"/>
      <c r="K465" s="304"/>
      <c r="L465" s="304"/>
      <c r="M465" s="304"/>
      <c r="N465" s="304"/>
      <c r="O465" s="304"/>
      <c r="P465" s="304"/>
      <c r="Q465" s="304"/>
      <c r="R465" s="304"/>
      <c r="S465" s="304"/>
      <c r="T465" s="304"/>
      <c r="U465" s="304"/>
      <c r="V465" s="304"/>
      <c r="W465" s="304"/>
      <c r="X465" s="304"/>
      <c r="Y465" s="304"/>
    </row>
    <row r="466" spans="1:25" ht="15.75" customHeight="1" x14ac:dyDescent="0.2">
      <c r="A466" s="317"/>
      <c r="B466" s="317"/>
      <c r="C466" s="317"/>
      <c r="D466" s="317"/>
      <c r="E466" s="317"/>
      <c r="F466" s="317"/>
      <c r="G466" s="304"/>
      <c r="H466" s="318"/>
      <c r="I466" s="318"/>
      <c r="J466" s="304"/>
      <c r="K466" s="304"/>
      <c r="L466" s="304"/>
      <c r="M466" s="304"/>
      <c r="N466" s="304"/>
      <c r="O466" s="304"/>
      <c r="P466" s="304"/>
      <c r="Q466" s="304"/>
      <c r="R466" s="304"/>
      <c r="S466" s="304"/>
      <c r="T466" s="304"/>
      <c r="U466" s="304"/>
      <c r="V466" s="304"/>
      <c r="W466" s="304"/>
      <c r="X466" s="304"/>
      <c r="Y466" s="304"/>
    </row>
    <row r="467" spans="1:25" ht="15.75" customHeight="1" x14ac:dyDescent="0.2">
      <c r="A467" s="317"/>
      <c r="B467" s="317"/>
      <c r="C467" s="317"/>
      <c r="D467" s="317"/>
      <c r="E467" s="317"/>
      <c r="F467" s="317"/>
      <c r="G467" s="304"/>
      <c r="H467" s="318"/>
      <c r="I467" s="318"/>
      <c r="J467" s="304"/>
      <c r="K467" s="304"/>
      <c r="L467" s="304"/>
      <c r="M467" s="304"/>
      <c r="N467" s="304"/>
      <c r="O467" s="304"/>
      <c r="P467" s="304"/>
      <c r="Q467" s="304"/>
      <c r="R467" s="304"/>
      <c r="S467" s="304"/>
      <c r="T467" s="304"/>
      <c r="U467" s="304"/>
      <c r="V467" s="304"/>
      <c r="W467" s="304"/>
      <c r="X467" s="304"/>
      <c r="Y467" s="304"/>
    </row>
    <row r="468" spans="1:25" ht="15.75" customHeight="1" x14ac:dyDescent="0.2">
      <c r="A468" s="317"/>
      <c r="B468" s="317"/>
      <c r="C468" s="317"/>
      <c r="D468" s="317"/>
      <c r="E468" s="317"/>
      <c r="F468" s="317"/>
      <c r="G468" s="304"/>
      <c r="H468" s="318"/>
      <c r="I468" s="318"/>
      <c r="J468" s="304"/>
      <c r="K468" s="304"/>
      <c r="L468" s="304"/>
      <c r="M468" s="304"/>
      <c r="N468" s="304"/>
      <c r="O468" s="304"/>
      <c r="P468" s="304"/>
      <c r="Q468" s="304"/>
      <c r="R468" s="304"/>
      <c r="S468" s="304"/>
      <c r="T468" s="304"/>
      <c r="U468" s="304"/>
      <c r="V468" s="304"/>
      <c r="W468" s="304"/>
      <c r="X468" s="304"/>
      <c r="Y468" s="304"/>
    </row>
    <row r="469" spans="1:25" ht="15.75" customHeight="1" x14ac:dyDescent="0.2">
      <c r="A469" s="317"/>
      <c r="B469" s="317"/>
      <c r="C469" s="317"/>
      <c r="D469" s="317"/>
      <c r="E469" s="317"/>
      <c r="F469" s="317"/>
      <c r="G469" s="304"/>
      <c r="H469" s="318"/>
      <c r="I469" s="318"/>
      <c r="J469" s="304"/>
      <c r="K469" s="304"/>
      <c r="L469" s="304"/>
      <c r="M469" s="304"/>
      <c r="N469" s="304"/>
      <c r="O469" s="304"/>
      <c r="P469" s="304"/>
      <c r="Q469" s="304"/>
      <c r="R469" s="304"/>
      <c r="S469" s="304"/>
      <c r="T469" s="304"/>
      <c r="U469" s="304"/>
      <c r="V469" s="304"/>
      <c r="W469" s="304"/>
      <c r="X469" s="304"/>
      <c r="Y469" s="304"/>
    </row>
    <row r="470" spans="1:25" ht="15.75" customHeight="1" x14ac:dyDescent="0.2">
      <c r="A470" s="317"/>
      <c r="B470" s="317"/>
      <c r="C470" s="317"/>
      <c r="D470" s="317"/>
      <c r="E470" s="317"/>
      <c r="F470" s="317"/>
      <c r="G470" s="304"/>
      <c r="H470" s="318"/>
      <c r="I470" s="318"/>
      <c r="J470" s="304"/>
      <c r="K470" s="304"/>
      <c r="L470" s="304"/>
      <c r="M470" s="304"/>
      <c r="N470" s="304"/>
      <c r="O470" s="304"/>
      <c r="P470" s="304"/>
      <c r="Q470" s="304"/>
      <c r="R470" s="304"/>
      <c r="S470" s="304"/>
      <c r="T470" s="304"/>
      <c r="U470" s="304"/>
      <c r="V470" s="304"/>
      <c r="W470" s="304"/>
      <c r="X470" s="304"/>
      <c r="Y470" s="304"/>
    </row>
    <row r="471" spans="1:25" ht="15.75" customHeight="1" x14ac:dyDescent="0.2">
      <c r="A471" s="317"/>
      <c r="B471" s="317"/>
      <c r="C471" s="317"/>
      <c r="D471" s="317"/>
      <c r="E471" s="317"/>
      <c r="F471" s="317"/>
      <c r="G471" s="304"/>
      <c r="H471" s="318"/>
      <c r="I471" s="318"/>
      <c r="J471" s="304"/>
      <c r="K471" s="304"/>
      <c r="L471" s="304"/>
      <c r="M471" s="304"/>
      <c r="N471" s="304"/>
      <c r="O471" s="304"/>
      <c r="P471" s="304"/>
      <c r="Q471" s="304"/>
      <c r="R471" s="304"/>
      <c r="S471" s="304"/>
      <c r="T471" s="304"/>
      <c r="U471" s="304"/>
      <c r="V471" s="304"/>
      <c r="W471" s="304"/>
      <c r="X471" s="304"/>
      <c r="Y471" s="304"/>
    </row>
    <row r="472" spans="1:25" ht="15.75" customHeight="1" x14ac:dyDescent="0.2">
      <c r="A472" s="317"/>
      <c r="B472" s="317"/>
      <c r="C472" s="317"/>
      <c r="D472" s="317"/>
      <c r="E472" s="317"/>
      <c r="F472" s="317"/>
      <c r="G472" s="304"/>
      <c r="H472" s="318"/>
      <c r="I472" s="318"/>
      <c r="J472" s="304"/>
      <c r="K472" s="304"/>
      <c r="L472" s="304"/>
      <c r="M472" s="304"/>
      <c r="N472" s="304"/>
      <c r="O472" s="304"/>
      <c r="P472" s="304"/>
      <c r="Q472" s="304"/>
      <c r="R472" s="304"/>
      <c r="S472" s="304"/>
      <c r="T472" s="304"/>
      <c r="U472" s="304"/>
      <c r="V472" s="304"/>
      <c r="W472" s="304"/>
      <c r="X472" s="304"/>
      <c r="Y472" s="304"/>
    </row>
    <row r="473" spans="1:25" ht="15.75" customHeight="1" x14ac:dyDescent="0.2">
      <c r="A473" s="317"/>
      <c r="B473" s="317"/>
      <c r="C473" s="317"/>
      <c r="D473" s="317"/>
      <c r="E473" s="317"/>
      <c r="F473" s="317"/>
      <c r="G473" s="304"/>
      <c r="H473" s="318"/>
      <c r="I473" s="318"/>
      <c r="J473" s="304"/>
      <c r="K473" s="304"/>
      <c r="L473" s="304"/>
      <c r="M473" s="304"/>
      <c r="N473" s="304"/>
      <c r="O473" s="304"/>
      <c r="P473" s="304"/>
      <c r="Q473" s="304"/>
      <c r="R473" s="304"/>
      <c r="S473" s="304"/>
      <c r="T473" s="304"/>
      <c r="U473" s="304"/>
      <c r="V473" s="304"/>
      <c r="W473" s="304"/>
      <c r="X473" s="304"/>
      <c r="Y473" s="304"/>
    </row>
    <row r="474" spans="1:25" ht="15.75" customHeight="1" x14ac:dyDescent="0.2">
      <c r="A474" s="317"/>
      <c r="B474" s="317"/>
      <c r="C474" s="317"/>
      <c r="D474" s="317"/>
      <c r="E474" s="317"/>
      <c r="F474" s="317"/>
      <c r="G474" s="304"/>
      <c r="H474" s="318"/>
      <c r="I474" s="318"/>
      <c r="J474" s="304"/>
      <c r="K474" s="304"/>
      <c r="L474" s="304"/>
      <c r="M474" s="304"/>
      <c r="N474" s="304"/>
      <c r="O474" s="304"/>
      <c r="P474" s="304"/>
      <c r="Q474" s="304"/>
      <c r="R474" s="304"/>
      <c r="S474" s="304"/>
      <c r="T474" s="304"/>
      <c r="U474" s="304"/>
      <c r="V474" s="304"/>
      <c r="W474" s="304"/>
      <c r="X474" s="304"/>
      <c r="Y474" s="304"/>
    </row>
    <row r="475" spans="1:25" ht="15.75" customHeight="1" x14ac:dyDescent="0.2">
      <c r="A475" s="317"/>
      <c r="B475" s="317"/>
      <c r="C475" s="317"/>
      <c r="D475" s="317"/>
      <c r="E475" s="317"/>
      <c r="F475" s="317"/>
      <c r="G475" s="304"/>
      <c r="H475" s="318"/>
      <c r="I475" s="318"/>
      <c r="J475" s="304"/>
      <c r="K475" s="304"/>
      <c r="L475" s="304"/>
      <c r="M475" s="304"/>
      <c r="N475" s="304"/>
      <c r="O475" s="304"/>
      <c r="P475" s="304"/>
      <c r="Q475" s="304"/>
      <c r="R475" s="304"/>
      <c r="S475" s="304"/>
      <c r="T475" s="304"/>
      <c r="U475" s="304"/>
      <c r="V475" s="304"/>
      <c r="W475" s="304"/>
      <c r="X475" s="304"/>
      <c r="Y475" s="304"/>
    </row>
    <row r="476" spans="1:25" ht="15.75" customHeight="1" x14ac:dyDescent="0.2">
      <c r="A476" s="317"/>
      <c r="B476" s="317"/>
      <c r="C476" s="317"/>
      <c r="D476" s="317"/>
      <c r="E476" s="317"/>
      <c r="F476" s="317"/>
      <c r="G476" s="304"/>
      <c r="H476" s="318"/>
      <c r="I476" s="318"/>
      <c r="J476" s="304"/>
      <c r="K476" s="304"/>
      <c r="L476" s="304"/>
      <c r="M476" s="304"/>
      <c r="N476" s="304"/>
      <c r="O476" s="304"/>
      <c r="P476" s="304"/>
      <c r="Q476" s="304"/>
      <c r="R476" s="304"/>
      <c r="S476" s="304"/>
      <c r="T476" s="304"/>
      <c r="U476" s="304"/>
      <c r="V476" s="304"/>
      <c r="W476" s="304"/>
      <c r="X476" s="304"/>
      <c r="Y476" s="304"/>
    </row>
    <row r="477" spans="1:25" ht="15.75" customHeight="1" x14ac:dyDescent="0.2">
      <c r="A477" s="317"/>
      <c r="B477" s="317"/>
      <c r="C477" s="317"/>
      <c r="D477" s="317"/>
      <c r="E477" s="317"/>
      <c r="F477" s="317"/>
      <c r="G477" s="304"/>
      <c r="H477" s="318"/>
      <c r="I477" s="318"/>
      <c r="J477" s="304"/>
      <c r="K477" s="304"/>
      <c r="L477" s="304"/>
      <c r="M477" s="304"/>
      <c r="N477" s="304"/>
      <c r="O477" s="304"/>
      <c r="P477" s="304"/>
      <c r="Q477" s="304"/>
      <c r="R477" s="304"/>
      <c r="S477" s="304"/>
      <c r="T477" s="304"/>
      <c r="U477" s="304"/>
      <c r="V477" s="304"/>
      <c r="W477" s="304"/>
      <c r="X477" s="304"/>
      <c r="Y477" s="304"/>
    </row>
    <row r="478" spans="1:25" ht="15.75" customHeight="1" x14ac:dyDescent="0.2">
      <c r="A478" s="317"/>
      <c r="B478" s="317"/>
      <c r="C478" s="317"/>
      <c r="D478" s="317"/>
      <c r="E478" s="317"/>
      <c r="F478" s="317"/>
      <c r="G478" s="304"/>
      <c r="H478" s="318"/>
      <c r="I478" s="318"/>
      <c r="J478" s="304"/>
      <c r="K478" s="304"/>
      <c r="L478" s="304"/>
      <c r="M478" s="304"/>
      <c r="N478" s="304"/>
      <c r="O478" s="304"/>
      <c r="P478" s="304"/>
      <c r="Q478" s="304"/>
      <c r="R478" s="304"/>
      <c r="S478" s="304"/>
      <c r="T478" s="304"/>
      <c r="U478" s="304"/>
      <c r="V478" s="304"/>
      <c r="W478" s="304"/>
      <c r="X478" s="304"/>
      <c r="Y478" s="304"/>
    </row>
    <row r="479" spans="1:25" ht="15.75" customHeight="1" x14ac:dyDescent="0.2">
      <c r="A479" s="317"/>
      <c r="B479" s="317"/>
      <c r="C479" s="317"/>
      <c r="D479" s="317"/>
      <c r="E479" s="317"/>
      <c r="F479" s="317"/>
      <c r="G479" s="304"/>
      <c r="H479" s="318"/>
      <c r="I479" s="318"/>
      <c r="J479" s="304"/>
      <c r="K479" s="304"/>
      <c r="L479" s="304"/>
      <c r="M479" s="304"/>
      <c r="N479" s="304"/>
      <c r="O479" s="304"/>
      <c r="P479" s="304"/>
      <c r="Q479" s="304"/>
      <c r="R479" s="304"/>
      <c r="S479" s="304"/>
      <c r="T479" s="304"/>
      <c r="U479" s="304"/>
      <c r="V479" s="304"/>
      <c r="W479" s="304"/>
      <c r="X479" s="304"/>
      <c r="Y479" s="304"/>
    </row>
    <row r="480" spans="1:25" ht="15.75" customHeight="1" x14ac:dyDescent="0.2">
      <c r="A480" s="317"/>
      <c r="B480" s="317"/>
      <c r="C480" s="317"/>
      <c r="D480" s="317"/>
      <c r="E480" s="317"/>
      <c r="F480" s="317"/>
      <c r="G480" s="304"/>
      <c r="H480" s="318"/>
      <c r="I480" s="318"/>
      <c r="J480" s="304"/>
      <c r="K480" s="304"/>
      <c r="L480" s="304"/>
      <c r="M480" s="304"/>
      <c r="N480" s="304"/>
      <c r="O480" s="304"/>
      <c r="P480" s="304"/>
      <c r="Q480" s="304"/>
      <c r="R480" s="304"/>
      <c r="S480" s="304"/>
      <c r="T480" s="304"/>
      <c r="U480" s="304"/>
      <c r="V480" s="304"/>
      <c r="W480" s="304"/>
      <c r="X480" s="304"/>
      <c r="Y480" s="304"/>
    </row>
    <row r="481" spans="1:25" ht="15.75" customHeight="1" x14ac:dyDescent="0.2">
      <c r="A481" s="317"/>
      <c r="B481" s="317"/>
      <c r="C481" s="317"/>
      <c r="D481" s="317"/>
      <c r="E481" s="317"/>
      <c r="F481" s="317"/>
      <c r="G481" s="304"/>
      <c r="H481" s="318"/>
      <c r="I481" s="318"/>
      <c r="J481" s="304"/>
      <c r="K481" s="304"/>
      <c r="L481" s="304"/>
      <c r="M481" s="304"/>
      <c r="N481" s="304"/>
      <c r="O481" s="304"/>
      <c r="P481" s="304"/>
      <c r="Q481" s="304"/>
      <c r="R481" s="304"/>
      <c r="S481" s="304"/>
      <c r="T481" s="304"/>
      <c r="U481" s="304"/>
      <c r="V481" s="304"/>
      <c r="W481" s="304"/>
      <c r="X481" s="304"/>
      <c r="Y481" s="304"/>
    </row>
    <row r="482" spans="1:25" ht="15.75" customHeight="1" x14ac:dyDescent="0.2">
      <c r="A482" s="317"/>
      <c r="B482" s="317"/>
      <c r="C482" s="317"/>
      <c r="D482" s="317"/>
      <c r="E482" s="317"/>
      <c r="F482" s="317"/>
      <c r="G482" s="304"/>
      <c r="H482" s="318"/>
      <c r="I482" s="318"/>
      <c r="J482" s="304"/>
      <c r="K482" s="304"/>
      <c r="L482" s="304"/>
      <c r="M482" s="304"/>
      <c r="N482" s="304"/>
      <c r="O482" s="304"/>
      <c r="P482" s="304"/>
      <c r="Q482" s="304"/>
      <c r="R482" s="304"/>
      <c r="S482" s="304"/>
      <c r="T482" s="304"/>
      <c r="U482" s="304"/>
      <c r="V482" s="304"/>
      <c r="W482" s="304"/>
      <c r="X482" s="304"/>
      <c r="Y482" s="304"/>
    </row>
    <row r="483" spans="1:25" ht="15.75" customHeight="1" x14ac:dyDescent="0.2">
      <c r="A483" s="317"/>
      <c r="B483" s="317"/>
      <c r="C483" s="317"/>
      <c r="D483" s="317"/>
      <c r="E483" s="317"/>
      <c r="F483" s="317"/>
      <c r="G483" s="304"/>
      <c r="H483" s="318"/>
      <c r="I483" s="318"/>
      <c r="J483" s="304"/>
      <c r="K483" s="304"/>
      <c r="L483" s="304"/>
      <c r="M483" s="304"/>
      <c r="N483" s="304"/>
      <c r="O483" s="304"/>
      <c r="P483" s="304"/>
      <c r="Q483" s="304"/>
      <c r="R483" s="304"/>
      <c r="S483" s="304"/>
      <c r="T483" s="304"/>
      <c r="U483" s="304"/>
      <c r="V483" s="304"/>
      <c r="W483" s="304"/>
      <c r="X483" s="304"/>
      <c r="Y483" s="304"/>
    </row>
    <row r="484" spans="1:25" ht="15.75" customHeight="1" x14ac:dyDescent="0.2">
      <c r="A484" s="317"/>
      <c r="B484" s="317"/>
      <c r="C484" s="317"/>
      <c r="D484" s="317"/>
      <c r="E484" s="317"/>
      <c r="F484" s="317"/>
      <c r="G484" s="304"/>
      <c r="H484" s="318"/>
      <c r="I484" s="318"/>
      <c r="J484" s="304"/>
      <c r="K484" s="304"/>
      <c r="L484" s="304"/>
      <c r="M484" s="304"/>
      <c r="N484" s="304"/>
      <c r="O484" s="304"/>
      <c r="P484" s="304"/>
      <c r="Q484" s="304"/>
      <c r="R484" s="304"/>
      <c r="S484" s="304"/>
      <c r="T484" s="304"/>
      <c r="U484" s="304"/>
      <c r="V484" s="304"/>
      <c r="W484" s="304"/>
      <c r="X484" s="304"/>
      <c r="Y484" s="304"/>
    </row>
    <row r="485" spans="1:25" ht="15.75" customHeight="1" x14ac:dyDescent="0.2">
      <c r="A485" s="317"/>
      <c r="B485" s="317"/>
      <c r="C485" s="317"/>
      <c r="D485" s="317"/>
      <c r="E485" s="317"/>
      <c r="F485" s="317"/>
      <c r="G485" s="304"/>
      <c r="H485" s="318"/>
      <c r="I485" s="318"/>
      <c r="J485" s="304"/>
      <c r="K485" s="304"/>
      <c r="L485" s="304"/>
      <c r="M485" s="304"/>
      <c r="N485" s="304"/>
      <c r="O485" s="304"/>
      <c r="P485" s="304"/>
      <c r="Q485" s="304"/>
      <c r="R485" s="304"/>
      <c r="S485" s="304"/>
      <c r="T485" s="304"/>
      <c r="U485" s="304"/>
      <c r="V485" s="304"/>
      <c r="W485" s="304"/>
      <c r="X485" s="304"/>
      <c r="Y485" s="304"/>
    </row>
    <row r="486" spans="1:25" ht="15.75" customHeight="1" x14ac:dyDescent="0.2">
      <c r="A486" s="317"/>
      <c r="B486" s="317"/>
      <c r="C486" s="317"/>
      <c r="D486" s="317"/>
      <c r="E486" s="317"/>
      <c r="F486" s="317"/>
      <c r="G486" s="304"/>
      <c r="H486" s="318"/>
      <c r="I486" s="318"/>
      <c r="J486" s="304"/>
      <c r="K486" s="304"/>
      <c r="L486" s="304"/>
      <c r="M486" s="304"/>
      <c r="N486" s="304"/>
      <c r="O486" s="304"/>
      <c r="P486" s="304"/>
      <c r="Q486" s="304"/>
      <c r="R486" s="304"/>
      <c r="S486" s="304"/>
      <c r="T486" s="304"/>
      <c r="U486" s="304"/>
      <c r="V486" s="304"/>
      <c r="W486" s="304"/>
      <c r="X486" s="304"/>
      <c r="Y486" s="304"/>
    </row>
    <row r="487" spans="1:25" ht="15.75" customHeight="1" x14ac:dyDescent="0.2">
      <c r="A487" s="317"/>
      <c r="B487" s="317"/>
      <c r="C487" s="317"/>
      <c r="D487" s="317"/>
      <c r="E487" s="317"/>
      <c r="F487" s="317"/>
      <c r="G487" s="304"/>
      <c r="H487" s="318"/>
      <c r="I487" s="318"/>
      <c r="J487" s="304"/>
      <c r="K487" s="304"/>
      <c r="L487" s="304"/>
      <c r="M487" s="304"/>
      <c r="N487" s="304"/>
      <c r="O487" s="304"/>
      <c r="P487" s="304"/>
      <c r="Q487" s="304"/>
      <c r="R487" s="304"/>
      <c r="S487" s="304"/>
      <c r="T487" s="304"/>
      <c r="U487" s="304"/>
      <c r="V487" s="304"/>
      <c r="W487" s="304"/>
      <c r="X487" s="304"/>
      <c r="Y487" s="304"/>
    </row>
    <row r="488" spans="1:25" ht="15.75" customHeight="1" x14ac:dyDescent="0.2">
      <c r="A488" s="317"/>
      <c r="B488" s="317"/>
      <c r="C488" s="317"/>
      <c r="D488" s="317"/>
      <c r="E488" s="317"/>
      <c r="F488" s="317"/>
      <c r="G488" s="304"/>
      <c r="H488" s="318"/>
      <c r="I488" s="318"/>
      <c r="J488" s="304"/>
      <c r="K488" s="304"/>
      <c r="L488" s="304"/>
      <c r="M488" s="304"/>
      <c r="N488" s="304"/>
      <c r="O488" s="304"/>
      <c r="P488" s="304"/>
      <c r="Q488" s="304"/>
      <c r="R488" s="304"/>
      <c r="S488" s="304"/>
      <c r="T488" s="304"/>
      <c r="U488" s="304"/>
      <c r="V488" s="304"/>
      <c r="W488" s="304"/>
      <c r="X488" s="304"/>
      <c r="Y488" s="304"/>
    </row>
    <row r="489" spans="1:25" ht="15.75" customHeight="1" x14ac:dyDescent="0.2">
      <c r="A489" s="317"/>
      <c r="B489" s="317"/>
      <c r="C489" s="317"/>
      <c r="D489" s="317"/>
      <c r="E489" s="317"/>
      <c r="F489" s="317"/>
      <c r="G489" s="304"/>
      <c r="H489" s="318"/>
      <c r="I489" s="318"/>
      <c r="J489" s="304"/>
      <c r="K489" s="304"/>
      <c r="L489" s="304"/>
      <c r="M489" s="304"/>
      <c r="N489" s="304"/>
      <c r="O489" s="304"/>
      <c r="P489" s="304"/>
      <c r="Q489" s="304"/>
      <c r="R489" s="304"/>
      <c r="S489" s="304"/>
      <c r="T489" s="304"/>
      <c r="U489" s="304"/>
      <c r="V489" s="304"/>
      <c r="W489" s="304"/>
      <c r="X489" s="304"/>
      <c r="Y489" s="304"/>
    </row>
    <row r="490" spans="1:25" ht="15.75" customHeight="1" x14ac:dyDescent="0.2">
      <c r="A490" s="317"/>
      <c r="B490" s="317"/>
      <c r="C490" s="317"/>
      <c r="D490" s="317"/>
      <c r="E490" s="317"/>
      <c r="F490" s="317"/>
      <c r="G490" s="304"/>
      <c r="H490" s="318"/>
      <c r="I490" s="318"/>
      <c r="J490" s="304"/>
      <c r="K490" s="304"/>
      <c r="L490" s="304"/>
      <c r="M490" s="304"/>
      <c r="N490" s="304"/>
      <c r="O490" s="304"/>
      <c r="P490" s="304"/>
      <c r="Q490" s="304"/>
      <c r="R490" s="304"/>
      <c r="S490" s="304"/>
      <c r="T490" s="304"/>
      <c r="U490" s="304"/>
      <c r="V490" s="304"/>
      <c r="W490" s="304"/>
      <c r="X490" s="304"/>
      <c r="Y490" s="304"/>
    </row>
    <row r="491" spans="1:25" ht="15.75" customHeight="1" x14ac:dyDescent="0.2">
      <c r="A491" s="317"/>
      <c r="B491" s="317"/>
      <c r="C491" s="317"/>
      <c r="D491" s="317"/>
      <c r="E491" s="317"/>
      <c r="F491" s="317"/>
      <c r="G491" s="304"/>
      <c r="H491" s="318"/>
      <c r="I491" s="318"/>
      <c r="J491" s="304"/>
      <c r="K491" s="304"/>
      <c r="L491" s="304"/>
      <c r="M491" s="304"/>
      <c r="N491" s="304"/>
      <c r="O491" s="304"/>
      <c r="P491" s="304"/>
      <c r="Q491" s="304"/>
      <c r="R491" s="304"/>
      <c r="S491" s="304"/>
      <c r="T491" s="304"/>
      <c r="U491" s="304"/>
      <c r="V491" s="304"/>
      <c r="W491" s="304"/>
      <c r="X491" s="304"/>
      <c r="Y491" s="304"/>
    </row>
    <row r="492" spans="1:25" ht="15.75" customHeight="1" x14ac:dyDescent="0.2">
      <c r="A492" s="317"/>
      <c r="B492" s="317"/>
      <c r="C492" s="317"/>
      <c r="D492" s="317"/>
      <c r="E492" s="317"/>
      <c r="F492" s="317"/>
      <c r="G492" s="304"/>
      <c r="H492" s="318"/>
      <c r="I492" s="318"/>
      <c r="J492" s="304"/>
      <c r="K492" s="304"/>
      <c r="L492" s="304"/>
      <c r="M492" s="304"/>
      <c r="N492" s="304"/>
      <c r="O492" s="304"/>
      <c r="P492" s="304"/>
      <c r="Q492" s="304"/>
      <c r="R492" s="304"/>
      <c r="S492" s="304"/>
      <c r="T492" s="304"/>
      <c r="U492" s="304"/>
      <c r="V492" s="304"/>
      <c r="W492" s="304"/>
      <c r="X492" s="304"/>
      <c r="Y492" s="304"/>
    </row>
    <row r="493" spans="1:25" ht="15.75" customHeight="1" x14ac:dyDescent="0.2">
      <c r="A493" s="317"/>
      <c r="B493" s="317"/>
      <c r="C493" s="317"/>
      <c r="D493" s="317"/>
      <c r="E493" s="317"/>
      <c r="F493" s="317"/>
      <c r="G493" s="304"/>
      <c r="H493" s="318"/>
      <c r="I493" s="318"/>
      <c r="J493" s="304"/>
      <c r="K493" s="304"/>
      <c r="L493" s="304"/>
      <c r="M493" s="304"/>
      <c r="N493" s="304"/>
      <c r="O493" s="304"/>
      <c r="P493" s="304"/>
      <c r="Q493" s="304"/>
      <c r="R493" s="304"/>
      <c r="S493" s="304"/>
      <c r="T493" s="304"/>
      <c r="U493" s="304"/>
      <c r="V493" s="304"/>
      <c r="W493" s="304"/>
      <c r="X493" s="304"/>
      <c r="Y493" s="304"/>
    </row>
    <row r="494" spans="1:25" ht="15.75" customHeight="1" x14ac:dyDescent="0.2">
      <c r="A494" s="317"/>
      <c r="B494" s="317"/>
      <c r="C494" s="317"/>
      <c r="D494" s="317"/>
      <c r="E494" s="317"/>
      <c r="F494" s="317"/>
      <c r="G494" s="304"/>
      <c r="H494" s="318"/>
      <c r="I494" s="318"/>
      <c r="J494" s="304"/>
      <c r="K494" s="304"/>
      <c r="L494" s="304"/>
      <c r="M494" s="304"/>
      <c r="N494" s="304"/>
      <c r="O494" s="304"/>
      <c r="P494" s="304"/>
      <c r="Q494" s="304"/>
      <c r="R494" s="304"/>
      <c r="S494" s="304"/>
      <c r="T494" s="304"/>
      <c r="U494" s="304"/>
      <c r="V494" s="304"/>
      <c r="W494" s="304"/>
      <c r="X494" s="304"/>
      <c r="Y494" s="304"/>
    </row>
    <row r="495" spans="1:25" ht="15.75" customHeight="1" x14ac:dyDescent="0.2">
      <c r="A495" s="317"/>
      <c r="B495" s="317"/>
      <c r="C495" s="317"/>
      <c r="D495" s="317"/>
      <c r="E495" s="317"/>
      <c r="F495" s="317"/>
      <c r="G495" s="304"/>
      <c r="H495" s="318"/>
      <c r="I495" s="318"/>
      <c r="J495" s="304"/>
      <c r="K495" s="304"/>
      <c r="L495" s="304"/>
      <c r="M495" s="304"/>
      <c r="N495" s="304"/>
      <c r="O495" s="304"/>
      <c r="P495" s="304"/>
      <c r="Q495" s="304"/>
      <c r="R495" s="304"/>
      <c r="S495" s="304"/>
      <c r="T495" s="304"/>
      <c r="U495" s="304"/>
      <c r="V495" s="304"/>
      <c r="W495" s="304"/>
      <c r="X495" s="304"/>
      <c r="Y495" s="304"/>
    </row>
    <row r="496" spans="1:25" ht="15.75" customHeight="1" x14ac:dyDescent="0.2">
      <c r="A496" s="317"/>
      <c r="B496" s="317"/>
      <c r="C496" s="317"/>
      <c r="D496" s="317"/>
      <c r="E496" s="317"/>
      <c r="F496" s="317"/>
      <c r="G496" s="304"/>
      <c r="H496" s="318"/>
      <c r="I496" s="318"/>
      <c r="J496" s="304"/>
      <c r="K496" s="304"/>
      <c r="L496" s="304"/>
      <c r="M496" s="304"/>
      <c r="N496" s="304"/>
      <c r="O496" s="304"/>
      <c r="P496" s="304"/>
      <c r="Q496" s="304"/>
      <c r="R496" s="304"/>
      <c r="S496" s="304"/>
      <c r="T496" s="304"/>
      <c r="U496" s="304"/>
      <c r="V496" s="304"/>
      <c r="W496" s="304"/>
      <c r="X496" s="304"/>
      <c r="Y496" s="304"/>
    </row>
    <row r="497" spans="1:25" ht="15.75" customHeight="1" x14ac:dyDescent="0.2">
      <c r="A497" s="317"/>
      <c r="B497" s="317"/>
      <c r="C497" s="317"/>
      <c r="D497" s="317"/>
      <c r="E497" s="317"/>
      <c r="F497" s="317"/>
      <c r="G497" s="304"/>
      <c r="H497" s="318"/>
      <c r="I497" s="318"/>
      <c r="J497" s="304"/>
      <c r="K497" s="304"/>
      <c r="L497" s="304"/>
      <c r="M497" s="304"/>
      <c r="N497" s="304"/>
      <c r="O497" s="304"/>
      <c r="P497" s="304"/>
      <c r="Q497" s="304"/>
      <c r="R497" s="304"/>
      <c r="S497" s="304"/>
      <c r="T497" s="304"/>
      <c r="U497" s="304"/>
      <c r="V497" s="304"/>
      <c r="W497" s="304"/>
      <c r="X497" s="304"/>
      <c r="Y497" s="304"/>
    </row>
    <row r="498" spans="1:25" ht="15.75" customHeight="1" x14ac:dyDescent="0.2">
      <c r="A498" s="317"/>
      <c r="B498" s="317"/>
      <c r="C498" s="317"/>
      <c r="D498" s="317"/>
      <c r="E498" s="317"/>
      <c r="F498" s="317"/>
      <c r="G498" s="304"/>
      <c r="H498" s="318"/>
      <c r="I498" s="318"/>
      <c r="J498" s="304"/>
      <c r="K498" s="304"/>
      <c r="L498" s="304"/>
      <c r="M498" s="304"/>
      <c r="N498" s="304"/>
      <c r="O498" s="304"/>
      <c r="P498" s="304"/>
      <c r="Q498" s="304"/>
      <c r="R498" s="304"/>
      <c r="S498" s="304"/>
      <c r="T498" s="304"/>
      <c r="U498" s="304"/>
      <c r="V498" s="304"/>
      <c r="W498" s="304"/>
      <c r="X498" s="304"/>
      <c r="Y498" s="304"/>
    </row>
    <row r="499" spans="1:25" ht="15.75" customHeight="1" x14ac:dyDescent="0.2">
      <c r="A499" s="317"/>
      <c r="B499" s="317"/>
      <c r="C499" s="317"/>
      <c r="D499" s="317"/>
      <c r="E499" s="317"/>
      <c r="F499" s="317"/>
      <c r="G499" s="304"/>
      <c r="H499" s="318"/>
      <c r="I499" s="318"/>
      <c r="J499" s="304"/>
      <c r="K499" s="304"/>
      <c r="L499" s="304"/>
      <c r="M499" s="304"/>
      <c r="N499" s="304"/>
      <c r="O499" s="304"/>
      <c r="P499" s="304"/>
      <c r="Q499" s="304"/>
      <c r="R499" s="304"/>
      <c r="S499" s="304"/>
      <c r="T499" s="304"/>
      <c r="U499" s="304"/>
      <c r="V499" s="304"/>
      <c r="W499" s="304"/>
      <c r="X499" s="304"/>
      <c r="Y499" s="304"/>
    </row>
    <row r="500" spans="1:25" ht="15.75" customHeight="1" x14ac:dyDescent="0.2">
      <c r="A500" s="317"/>
      <c r="B500" s="317"/>
      <c r="C500" s="317"/>
      <c r="D500" s="317"/>
      <c r="E500" s="317"/>
      <c r="F500" s="317"/>
      <c r="G500" s="304"/>
      <c r="H500" s="318"/>
      <c r="I500" s="318"/>
      <c r="J500" s="304"/>
      <c r="K500" s="304"/>
      <c r="L500" s="304"/>
      <c r="M500" s="304"/>
      <c r="N500" s="304"/>
      <c r="O500" s="304"/>
      <c r="P500" s="304"/>
      <c r="Q500" s="304"/>
      <c r="R500" s="304"/>
      <c r="S500" s="304"/>
      <c r="T500" s="304"/>
      <c r="U500" s="304"/>
      <c r="V500" s="304"/>
      <c r="W500" s="304"/>
      <c r="X500" s="304"/>
      <c r="Y500" s="304"/>
    </row>
    <row r="501" spans="1:25" ht="15.75" customHeight="1" x14ac:dyDescent="0.2">
      <c r="A501" s="317"/>
      <c r="B501" s="317"/>
      <c r="C501" s="317"/>
      <c r="D501" s="317"/>
      <c r="E501" s="317"/>
      <c r="F501" s="317"/>
      <c r="G501" s="304"/>
      <c r="H501" s="318"/>
      <c r="I501" s="318"/>
      <c r="J501" s="304"/>
      <c r="K501" s="304"/>
      <c r="L501" s="304"/>
      <c r="M501" s="304"/>
      <c r="N501" s="304"/>
      <c r="O501" s="304"/>
      <c r="P501" s="304"/>
      <c r="Q501" s="304"/>
      <c r="R501" s="304"/>
      <c r="S501" s="304"/>
      <c r="T501" s="304"/>
      <c r="U501" s="304"/>
      <c r="V501" s="304"/>
      <c r="W501" s="304"/>
      <c r="X501" s="304"/>
      <c r="Y501" s="304"/>
    </row>
    <row r="502" spans="1:25" ht="15.75" customHeight="1" x14ac:dyDescent="0.2">
      <c r="A502" s="317"/>
      <c r="B502" s="317"/>
      <c r="C502" s="317"/>
      <c r="D502" s="317"/>
      <c r="E502" s="317"/>
      <c r="F502" s="317"/>
      <c r="G502" s="304"/>
      <c r="H502" s="318"/>
      <c r="I502" s="318"/>
      <c r="J502" s="304"/>
      <c r="K502" s="304"/>
      <c r="L502" s="304"/>
      <c r="M502" s="304"/>
      <c r="N502" s="304"/>
      <c r="O502" s="304"/>
      <c r="P502" s="304"/>
      <c r="Q502" s="304"/>
      <c r="R502" s="304"/>
      <c r="S502" s="304"/>
      <c r="T502" s="304"/>
      <c r="U502" s="304"/>
      <c r="V502" s="304"/>
      <c r="W502" s="304"/>
      <c r="X502" s="304"/>
      <c r="Y502" s="304"/>
    </row>
    <row r="503" spans="1:25" ht="15.75" customHeight="1" x14ac:dyDescent="0.2">
      <c r="A503" s="317"/>
      <c r="B503" s="317"/>
      <c r="C503" s="317"/>
      <c r="D503" s="317"/>
      <c r="E503" s="317"/>
      <c r="F503" s="317"/>
      <c r="G503" s="304"/>
      <c r="H503" s="318"/>
      <c r="I503" s="318"/>
      <c r="J503" s="304"/>
      <c r="K503" s="304"/>
      <c r="L503" s="304"/>
      <c r="M503" s="304"/>
      <c r="N503" s="304"/>
      <c r="O503" s="304"/>
      <c r="P503" s="304"/>
      <c r="Q503" s="304"/>
      <c r="R503" s="304"/>
      <c r="S503" s="304"/>
      <c r="T503" s="304"/>
      <c r="U503" s="304"/>
      <c r="V503" s="304"/>
      <c r="W503" s="304"/>
      <c r="X503" s="304"/>
      <c r="Y503" s="304"/>
    </row>
    <row r="504" spans="1:25" ht="15.75" customHeight="1" x14ac:dyDescent="0.2">
      <c r="A504" s="317"/>
      <c r="B504" s="317"/>
      <c r="C504" s="317"/>
      <c r="D504" s="317"/>
      <c r="E504" s="317"/>
      <c r="F504" s="317"/>
      <c r="G504" s="304"/>
      <c r="H504" s="318"/>
      <c r="I504" s="318"/>
      <c r="J504" s="304"/>
      <c r="K504" s="304"/>
      <c r="L504" s="304"/>
      <c r="M504" s="304"/>
      <c r="N504" s="304"/>
      <c r="O504" s="304"/>
      <c r="P504" s="304"/>
      <c r="Q504" s="304"/>
      <c r="R504" s="304"/>
      <c r="S504" s="304"/>
      <c r="T504" s="304"/>
      <c r="U504" s="304"/>
      <c r="V504" s="304"/>
      <c r="W504" s="304"/>
      <c r="X504" s="304"/>
      <c r="Y504" s="304"/>
    </row>
    <row r="505" spans="1:25" ht="15.75" customHeight="1" x14ac:dyDescent="0.2">
      <c r="A505" s="317"/>
      <c r="B505" s="317"/>
      <c r="C505" s="317"/>
      <c r="D505" s="317"/>
      <c r="E505" s="317"/>
      <c r="F505" s="317"/>
      <c r="G505" s="304"/>
      <c r="H505" s="318"/>
      <c r="I505" s="318"/>
      <c r="J505" s="304"/>
      <c r="K505" s="304"/>
      <c r="L505" s="304"/>
      <c r="M505" s="304"/>
      <c r="N505" s="304"/>
      <c r="O505" s="304"/>
      <c r="P505" s="304"/>
      <c r="Q505" s="304"/>
      <c r="R505" s="304"/>
      <c r="S505" s="304"/>
      <c r="T505" s="304"/>
      <c r="U505" s="304"/>
      <c r="V505" s="304"/>
      <c r="W505" s="304"/>
      <c r="X505" s="304"/>
      <c r="Y505" s="304"/>
    </row>
    <row r="506" spans="1:25" ht="15.75" customHeight="1" x14ac:dyDescent="0.2">
      <c r="A506" s="317"/>
      <c r="B506" s="317"/>
      <c r="C506" s="317"/>
      <c r="D506" s="317"/>
      <c r="E506" s="317"/>
      <c r="F506" s="317"/>
      <c r="G506" s="304"/>
      <c r="H506" s="318"/>
      <c r="I506" s="318"/>
      <c r="J506" s="304"/>
      <c r="K506" s="304"/>
      <c r="L506" s="304"/>
      <c r="M506" s="304"/>
      <c r="N506" s="304"/>
      <c r="O506" s="304"/>
      <c r="P506" s="304"/>
      <c r="Q506" s="304"/>
      <c r="R506" s="304"/>
      <c r="S506" s="304"/>
      <c r="T506" s="304"/>
      <c r="U506" s="304"/>
      <c r="V506" s="304"/>
      <c r="W506" s="304"/>
      <c r="X506" s="304"/>
      <c r="Y506" s="304"/>
    </row>
    <row r="507" spans="1:25" ht="15.75" customHeight="1" x14ac:dyDescent="0.2">
      <c r="A507" s="317"/>
      <c r="B507" s="317"/>
      <c r="C507" s="317"/>
      <c r="D507" s="317"/>
      <c r="E507" s="317"/>
      <c r="F507" s="317"/>
      <c r="G507" s="304"/>
      <c r="H507" s="318"/>
      <c r="I507" s="318"/>
      <c r="J507" s="304"/>
      <c r="K507" s="304"/>
      <c r="L507" s="304"/>
      <c r="M507" s="304"/>
      <c r="N507" s="304"/>
      <c r="O507" s="304"/>
      <c r="P507" s="304"/>
      <c r="Q507" s="304"/>
      <c r="R507" s="304"/>
      <c r="S507" s="304"/>
      <c r="T507" s="304"/>
      <c r="U507" s="304"/>
      <c r="V507" s="304"/>
      <c r="W507" s="304"/>
      <c r="X507" s="304"/>
      <c r="Y507" s="304"/>
    </row>
    <row r="508" spans="1:25" ht="15.75" customHeight="1" x14ac:dyDescent="0.2">
      <c r="A508" s="317"/>
      <c r="B508" s="317"/>
      <c r="C508" s="317"/>
      <c r="D508" s="317"/>
      <c r="E508" s="317"/>
      <c r="F508" s="317"/>
      <c r="G508" s="304"/>
      <c r="H508" s="318"/>
      <c r="I508" s="318"/>
      <c r="J508" s="304"/>
      <c r="K508" s="304"/>
      <c r="L508" s="304"/>
      <c r="M508" s="304"/>
      <c r="N508" s="304"/>
      <c r="O508" s="304"/>
      <c r="P508" s="304"/>
      <c r="Q508" s="304"/>
      <c r="R508" s="304"/>
      <c r="S508" s="304"/>
      <c r="T508" s="304"/>
      <c r="U508" s="304"/>
      <c r="V508" s="304"/>
      <c r="W508" s="304"/>
      <c r="X508" s="304"/>
      <c r="Y508" s="304"/>
    </row>
    <row r="509" spans="1:25" ht="15.75" customHeight="1" x14ac:dyDescent="0.2">
      <c r="A509" s="317"/>
      <c r="B509" s="317"/>
      <c r="C509" s="317"/>
      <c r="D509" s="317"/>
      <c r="E509" s="317"/>
      <c r="F509" s="317"/>
      <c r="G509" s="304"/>
      <c r="H509" s="318"/>
      <c r="I509" s="318"/>
      <c r="J509" s="304"/>
      <c r="K509" s="304"/>
      <c r="L509" s="304"/>
      <c r="M509" s="304"/>
      <c r="N509" s="304"/>
      <c r="O509" s="304"/>
      <c r="P509" s="304"/>
      <c r="Q509" s="304"/>
      <c r="R509" s="304"/>
      <c r="S509" s="304"/>
      <c r="T509" s="304"/>
      <c r="U509" s="304"/>
      <c r="V509" s="304"/>
      <c r="W509" s="304"/>
      <c r="X509" s="304"/>
      <c r="Y509" s="304"/>
    </row>
    <row r="510" spans="1:25" ht="15.75" customHeight="1" x14ac:dyDescent="0.2">
      <c r="A510" s="317"/>
      <c r="B510" s="317"/>
      <c r="C510" s="317"/>
      <c r="D510" s="317"/>
      <c r="E510" s="317"/>
      <c r="F510" s="317"/>
      <c r="G510" s="304"/>
      <c r="H510" s="318"/>
      <c r="I510" s="318"/>
      <c r="J510" s="304"/>
      <c r="K510" s="304"/>
      <c r="L510" s="304"/>
      <c r="M510" s="304"/>
      <c r="N510" s="304"/>
      <c r="O510" s="304"/>
      <c r="P510" s="304"/>
      <c r="Q510" s="304"/>
      <c r="R510" s="304"/>
      <c r="S510" s="304"/>
      <c r="T510" s="304"/>
      <c r="U510" s="304"/>
      <c r="V510" s="304"/>
      <c r="W510" s="304"/>
      <c r="X510" s="304"/>
      <c r="Y510" s="304"/>
    </row>
    <row r="511" spans="1:25" ht="15.75" customHeight="1" x14ac:dyDescent="0.2">
      <c r="A511" s="317"/>
      <c r="B511" s="317"/>
      <c r="C511" s="317"/>
      <c r="D511" s="317"/>
      <c r="E511" s="317"/>
      <c r="F511" s="317"/>
      <c r="G511" s="304"/>
      <c r="H511" s="318"/>
      <c r="I511" s="318"/>
      <c r="J511" s="304"/>
      <c r="K511" s="304"/>
      <c r="L511" s="304"/>
      <c r="M511" s="304"/>
      <c r="N511" s="304"/>
      <c r="O511" s="304"/>
      <c r="P511" s="304"/>
      <c r="Q511" s="304"/>
      <c r="R511" s="304"/>
      <c r="S511" s="304"/>
      <c r="T511" s="304"/>
      <c r="U511" s="304"/>
      <c r="V511" s="304"/>
      <c r="W511" s="304"/>
      <c r="X511" s="304"/>
      <c r="Y511" s="304"/>
    </row>
    <row r="512" spans="1:25" ht="15.75" customHeight="1" x14ac:dyDescent="0.2">
      <c r="A512" s="317"/>
      <c r="B512" s="317"/>
      <c r="C512" s="317"/>
      <c r="D512" s="317"/>
      <c r="E512" s="317"/>
      <c r="F512" s="317"/>
      <c r="G512" s="304"/>
      <c r="H512" s="318"/>
      <c r="I512" s="318"/>
      <c r="J512" s="304"/>
      <c r="K512" s="304"/>
      <c r="L512" s="304"/>
      <c r="M512" s="304"/>
      <c r="N512" s="304"/>
      <c r="O512" s="304"/>
      <c r="P512" s="304"/>
      <c r="Q512" s="304"/>
      <c r="R512" s="304"/>
      <c r="S512" s="304"/>
      <c r="T512" s="304"/>
      <c r="U512" s="304"/>
      <c r="V512" s="304"/>
      <c r="W512" s="304"/>
      <c r="X512" s="304"/>
      <c r="Y512" s="304"/>
    </row>
    <row r="513" spans="1:25" ht="15.75" customHeight="1" x14ac:dyDescent="0.2">
      <c r="A513" s="317"/>
      <c r="B513" s="317"/>
      <c r="C513" s="317"/>
      <c r="D513" s="317"/>
      <c r="E513" s="317"/>
      <c r="F513" s="317"/>
      <c r="G513" s="304"/>
      <c r="H513" s="318"/>
      <c r="I513" s="318"/>
      <c r="J513" s="304"/>
      <c r="K513" s="304"/>
      <c r="L513" s="304"/>
      <c r="M513" s="304"/>
      <c r="N513" s="304"/>
      <c r="O513" s="304"/>
      <c r="P513" s="304"/>
      <c r="Q513" s="304"/>
      <c r="R513" s="304"/>
      <c r="S513" s="304"/>
      <c r="T513" s="304"/>
      <c r="U513" s="304"/>
      <c r="V513" s="304"/>
      <c r="W513" s="304"/>
      <c r="X513" s="304"/>
      <c r="Y513" s="304"/>
    </row>
    <row r="514" spans="1:25" ht="15.75" customHeight="1" x14ac:dyDescent="0.2">
      <c r="A514" s="317"/>
      <c r="B514" s="317"/>
      <c r="C514" s="317"/>
      <c r="D514" s="317"/>
      <c r="E514" s="317"/>
      <c r="F514" s="317"/>
      <c r="G514" s="304"/>
      <c r="H514" s="318"/>
      <c r="I514" s="318"/>
      <c r="J514" s="304"/>
      <c r="K514" s="304"/>
      <c r="L514" s="304"/>
      <c r="M514" s="304"/>
      <c r="N514" s="304"/>
      <c r="O514" s="304"/>
      <c r="P514" s="304"/>
      <c r="Q514" s="304"/>
      <c r="R514" s="304"/>
      <c r="S514" s="304"/>
      <c r="T514" s="304"/>
      <c r="U514" s="304"/>
      <c r="V514" s="304"/>
      <c r="W514" s="304"/>
      <c r="X514" s="304"/>
      <c r="Y514" s="304"/>
    </row>
    <row r="515" spans="1:25" ht="15.75" customHeight="1" x14ac:dyDescent="0.2">
      <c r="A515" s="317"/>
      <c r="B515" s="317"/>
      <c r="C515" s="317"/>
      <c r="D515" s="317"/>
      <c r="E515" s="317"/>
      <c r="F515" s="317"/>
      <c r="G515" s="304"/>
      <c r="H515" s="318"/>
      <c r="I515" s="318"/>
      <c r="J515" s="304"/>
      <c r="K515" s="304"/>
      <c r="L515" s="304"/>
      <c r="M515" s="304"/>
      <c r="N515" s="304"/>
      <c r="O515" s="304"/>
      <c r="P515" s="304"/>
      <c r="Q515" s="304"/>
      <c r="R515" s="304"/>
      <c r="S515" s="304"/>
      <c r="T515" s="304"/>
      <c r="U515" s="304"/>
      <c r="V515" s="304"/>
      <c r="W515" s="304"/>
      <c r="X515" s="304"/>
      <c r="Y515" s="304"/>
    </row>
    <row r="516" spans="1:25" ht="15.75" customHeight="1" x14ac:dyDescent="0.2">
      <c r="A516" s="317"/>
      <c r="B516" s="317"/>
      <c r="C516" s="317"/>
      <c r="D516" s="317"/>
      <c r="E516" s="317"/>
      <c r="F516" s="317"/>
      <c r="G516" s="304"/>
      <c r="H516" s="318"/>
      <c r="I516" s="318"/>
      <c r="J516" s="304"/>
      <c r="K516" s="304"/>
      <c r="L516" s="304"/>
      <c r="M516" s="304"/>
      <c r="N516" s="304"/>
      <c r="O516" s="304"/>
      <c r="P516" s="304"/>
      <c r="Q516" s="304"/>
      <c r="R516" s="304"/>
      <c r="S516" s="304"/>
      <c r="T516" s="304"/>
      <c r="U516" s="304"/>
      <c r="V516" s="304"/>
      <c r="W516" s="304"/>
      <c r="X516" s="304"/>
      <c r="Y516" s="304"/>
    </row>
    <row r="517" spans="1:25" ht="15.75" customHeight="1" x14ac:dyDescent="0.2">
      <c r="A517" s="317"/>
      <c r="B517" s="317"/>
      <c r="C517" s="317"/>
      <c r="D517" s="317"/>
      <c r="E517" s="317"/>
      <c r="F517" s="317"/>
      <c r="G517" s="304"/>
      <c r="H517" s="318"/>
      <c r="I517" s="318"/>
      <c r="J517" s="304"/>
      <c r="K517" s="304"/>
      <c r="L517" s="304"/>
      <c r="M517" s="304"/>
      <c r="N517" s="304"/>
      <c r="O517" s="304"/>
      <c r="P517" s="304"/>
      <c r="Q517" s="304"/>
      <c r="R517" s="304"/>
      <c r="S517" s="304"/>
      <c r="T517" s="304"/>
      <c r="U517" s="304"/>
      <c r="V517" s="304"/>
      <c r="W517" s="304"/>
      <c r="X517" s="304"/>
      <c r="Y517" s="304"/>
    </row>
    <row r="518" spans="1:25" ht="15.75" customHeight="1" x14ac:dyDescent="0.2">
      <c r="A518" s="317"/>
      <c r="B518" s="317"/>
      <c r="C518" s="317"/>
      <c r="D518" s="317"/>
      <c r="E518" s="317"/>
      <c r="F518" s="317"/>
      <c r="G518" s="304"/>
      <c r="H518" s="318"/>
      <c r="I518" s="318"/>
      <c r="J518" s="304"/>
      <c r="K518" s="304"/>
      <c r="L518" s="304"/>
      <c r="M518" s="304"/>
      <c r="N518" s="304"/>
      <c r="O518" s="304"/>
      <c r="P518" s="304"/>
      <c r="Q518" s="304"/>
      <c r="R518" s="304"/>
      <c r="S518" s="304"/>
      <c r="T518" s="304"/>
      <c r="U518" s="304"/>
      <c r="V518" s="304"/>
      <c r="W518" s="304"/>
      <c r="X518" s="304"/>
      <c r="Y518" s="304"/>
    </row>
    <row r="519" spans="1:25" ht="15.75" customHeight="1" x14ac:dyDescent="0.2">
      <c r="A519" s="317"/>
      <c r="B519" s="317"/>
      <c r="C519" s="317"/>
      <c r="D519" s="317"/>
      <c r="E519" s="317"/>
      <c r="F519" s="317"/>
      <c r="G519" s="304"/>
      <c r="H519" s="318"/>
      <c r="I519" s="318"/>
      <c r="J519" s="304"/>
      <c r="K519" s="304"/>
      <c r="L519" s="304"/>
      <c r="M519" s="304"/>
      <c r="N519" s="304"/>
      <c r="O519" s="304"/>
      <c r="P519" s="304"/>
      <c r="Q519" s="304"/>
      <c r="R519" s="304"/>
      <c r="S519" s="304"/>
      <c r="T519" s="304"/>
      <c r="U519" s="304"/>
      <c r="V519" s="304"/>
      <c r="W519" s="304"/>
      <c r="X519" s="304"/>
      <c r="Y519" s="304"/>
    </row>
    <row r="520" spans="1:25" ht="15.75" customHeight="1" x14ac:dyDescent="0.2">
      <c r="A520" s="317"/>
      <c r="B520" s="317"/>
      <c r="C520" s="317"/>
      <c r="D520" s="317"/>
      <c r="E520" s="317"/>
      <c r="F520" s="317"/>
      <c r="G520" s="304"/>
      <c r="H520" s="318"/>
      <c r="I520" s="318"/>
      <c r="J520" s="304"/>
      <c r="K520" s="304"/>
      <c r="L520" s="304"/>
      <c r="M520" s="304"/>
      <c r="N520" s="304"/>
      <c r="O520" s="304"/>
      <c r="P520" s="304"/>
      <c r="Q520" s="304"/>
      <c r="R520" s="304"/>
      <c r="S520" s="304"/>
      <c r="T520" s="304"/>
      <c r="U520" s="304"/>
      <c r="V520" s="304"/>
      <c r="W520" s="304"/>
      <c r="X520" s="304"/>
      <c r="Y520" s="304"/>
    </row>
    <row r="521" spans="1:25" ht="15.75" customHeight="1" x14ac:dyDescent="0.2">
      <c r="A521" s="317"/>
      <c r="B521" s="317"/>
      <c r="C521" s="317"/>
      <c r="D521" s="317"/>
      <c r="E521" s="317"/>
      <c r="F521" s="317"/>
      <c r="G521" s="304"/>
      <c r="H521" s="318"/>
      <c r="I521" s="318"/>
      <c r="J521" s="304"/>
      <c r="K521" s="304"/>
      <c r="L521" s="304"/>
      <c r="M521" s="304"/>
      <c r="N521" s="304"/>
      <c r="O521" s="304"/>
      <c r="P521" s="304"/>
      <c r="Q521" s="304"/>
      <c r="R521" s="304"/>
      <c r="S521" s="304"/>
      <c r="T521" s="304"/>
      <c r="U521" s="304"/>
      <c r="V521" s="304"/>
      <c r="W521" s="304"/>
      <c r="X521" s="304"/>
      <c r="Y521" s="304"/>
    </row>
    <row r="522" spans="1:25" ht="15.75" customHeight="1" x14ac:dyDescent="0.2">
      <c r="A522" s="317"/>
      <c r="B522" s="317"/>
      <c r="C522" s="317"/>
      <c r="D522" s="317"/>
      <c r="E522" s="317"/>
      <c r="F522" s="317"/>
      <c r="G522" s="304"/>
      <c r="H522" s="318"/>
      <c r="I522" s="318"/>
      <c r="J522" s="304"/>
      <c r="K522" s="304"/>
      <c r="L522" s="304"/>
      <c r="M522" s="304"/>
      <c r="N522" s="304"/>
      <c r="O522" s="304"/>
      <c r="P522" s="304"/>
      <c r="Q522" s="304"/>
      <c r="R522" s="304"/>
      <c r="S522" s="304"/>
      <c r="T522" s="304"/>
      <c r="U522" s="304"/>
      <c r="V522" s="304"/>
      <c r="W522" s="304"/>
      <c r="X522" s="304"/>
      <c r="Y522" s="304"/>
    </row>
    <row r="523" spans="1:25" ht="15.75" customHeight="1" x14ac:dyDescent="0.2">
      <c r="A523" s="317"/>
      <c r="B523" s="317"/>
      <c r="C523" s="317"/>
      <c r="D523" s="317"/>
      <c r="E523" s="317"/>
      <c r="F523" s="317"/>
      <c r="G523" s="304"/>
      <c r="H523" s="318"/>
      <c r="I523" s="318"/>
      <c r="J523" s="304"/>
      <c r="K523" s="304"/>
      <c r="L523" s="304"/>
      <c r="M523" s="304"/>
      <c r="N523" s="304"/>
      <c r="O523" s="304"/>
      <c r="P523" s="304"/>
      <c r="Q523" s="304"/>
      <c r="R523" s="304"/>
      <c r="S523" s="304"/>
      <c r="T523" s="304"/>
      <c r="U523" s="304"/>
      <c r="V523" s="304"/>
      <c r="W523" s="304"/>
      <c r="X523" s="304"/>
      <c r="Y523" s="304"/>
    </row>
    <row r="524" spans="1:25" ht="15.75" customHeight="1" x14ac:dyDescent="0.2">
      <c r="A524" s="317"/>
      <c r="B524" s="317"/>
      <c r="C524" s="317"/>
      <c r="D524" s="317"/>
      <c r="E524" s="317"/>
      <c r="F524" s="317"/>
      <c r="G524" s="304"/>
      <c r="H524" s="318"/>
      <c r="I524" s="318"/>
      <c r="J524" s="304"/>
      <c r="K524" s="304"/>
      <c r="L524" s="304"/>
      <c r="M524" s="304"/>
      <c r="N524" s="304"/>
      <c r="O524" s="304"/>
      <c r="P524" s="304"/>
      <c r="Q524" s="304"/>
      <c r="R524" s="304"/>
      <c r="S524" s="304"/>
      <c r="T524" s="304"/>
      <c r="U524" s="304"/>
      <c r="V524" s="304"/>
      <c r="W524" s="304"/>
      <c r="X524" s="304"/>
      <c r="Y524" s="304"/>
    </row>
    <row r="525" spans="1:25" ht="15.75" customHeight="1" x14ac:dyDescent="0.2">
      <c r="A525" s="317"/>
      <c r="B525" s="317"/>
      <c r="C525" s="317"/>
      <c r="D525" s="317"/>
      <c r="E525" s="317"/>
      <c r="F525" s="317"/>
      <c r="G525" s="304"/>
      <c r="H525" s="318"/>
      <c r="I525" s="318"/>
      <c r="J525" s="304"/>
      <c r="K525" s="304"/>
      <c r="L525" s="304"/>
      <c r="M525" s="304"/>
      <c r="N525" s="304"/>
      <c r="O525" s="304"/>
      <c r="P525" s="304"/>
      <c r="Q525" s="304"/>
      <c r="R525" s="304"/>
      <c r="S525" s="304"/>
      <c r="T525" s="304"/>
      <c r="U525" s="304"/>
      <c r="V525" s="304"/>
      <c r="W525" s="304"/>
      <c r="X525" s="304"/>
      <c r="Y525" s="304"/>
    </row>
    <row r="526" spans="1:25" ht="15.75" customHeight="1" x14ac:dyDescent="0.2">
      <c r="A526" s="317"/>
      <c r="B526" s="317"/>
      <c r="C526" s="317"/>
      <c r="D526" s="317"/>
      <c r="E526" s="317"/>
      <c r="F526" s="317"/>
      <c r="G526" s="304"/>
      <c r="H526" s="318"/>
      <c r="I526" s="318"/>
      <c r="J526" s="304"/>
      <c r="K526" s="304"/>
      <c r="L526" s="304"/>
      <c r="M526" s="304"/>
      <c r="N526" s="304"/>
      <c r="O526" s="304"/>
      <c r="P526" s="304"/>
      <c r="Q526" s="304"/>
      <c r="R526" s="304"/>
      <c r="S526" s="304"/>
      <c r="T526" s="304"/>
      <c r="U526" s="304"/>
      <c r="V526" s="304"/>
      <c r="W526" s="304"/>
      <c r="X526" s="304"/>
      <c r="Y526" s="304"/>
    </row>
    <row r="527" spans="1:25" ht="15.75" customHeight="1" x14ac:dyDescent="0.2">
      <c r="A527" s="317"/>
      <c r="B527" s="317"/>
      <c r="C527" s="317"/>
      <c r="D527" s="317"/>
      <c r="E527" s="317"/>
      <c r="F527" s="317"/>
      <c r="G527" s="304"/>
      <c r="H527" s="318"/>
      <c r="I527" s="318"/>
      <c r="J527" s="304"/>
      <c r="K527" s="304"/>
      <c r="L527" s="304"/>
      <c r="M527" s="304"/>
      <c r="N527" s="304"/>
      <c r="O527" s="304"/>
      <c r="P527" s="304"/>
      <c r="Q527" s="304"/>
      <c r="R527" s="304"/>
      <c r="S527" s="304"/>
      <c r="T527" s="304"/>
      <c r="U527" s="304"/>
      <c r="V527" s="304"/>
      <c r="W527" s="304"/>
      <c r="X527" s="304"/>
      <c r="Y527" s="304"/>
    </row>
    <row r="528" spans="1:25" ht="15.75" customHeight="1" x14ac:dyDescent="0.2">
      <c r="A528" s="317"/>
      <c r="B528" s="317"/>
      <c r="C528" s="317"/>
      <c r="D528" s="317"/>
      <c r="E528" s="317"/>
      <c r="F528" s="317"/>
      <c r="G528" s="304"/>
      <c r="H528" s="318"/>
      <c r="I528" s="318"/>
      <c r="J528" s="304"/>
      <c r="K528" s="304"/>
      <c r="L528" s="304"/>
      <c r="M528" s="304"/>
      <c r="N528" s="304"/>
      <c r="O528" s="304"/>
      <c r="P528" s="304"/>
      <c r="Q528" s="304"/>
      <c r="R528" s="304"/>
      <c r="S528" s="304"/>
      <c r="T528" s="304"/>
      <c r="U528" s="304"/>
      <c r="V528" s="304"/>
      <c r="W528" s="304"/>
      <c r="X528" s="304"/>
      <c r="Y528" s="304"/>
    </row>
    <row r="529" spans="1:25" ht="15.75" customHeight="1" x14ac:dyDescent="0.2">
      <c r="A529" s="317"/>
      <c r="B529" s="317"/>
      <c r="C529" s="317"/>
      <c r="D529" s="317"/>
      <c r="E529" s="317"/>
      <c r="F529" s="317"/>
      <c r="G529" s="304"/>
      <c r="H529" s="318"/>
      <c r="I529" s="318"/>
      <c r="J529" s="304"/>
      <c r="K529" s="304"/>
      <c r="L529" s="304"/>
      <c r="M529" s="304"/>
      <c r="N529" s="304"/>
      <c r="O529" s="304"/>
      <c r="P529" s="304"/>
      <c r="Q529" s="304"/>
      <c r="R529" s="304"/>
      <c r="S529" s="304"/>
      <c r="T529" s="304"/>
      <c r="U529" s="304"/>
      <c r="V529" s="304"/>
      <c r="W529" s="304"/>
      <c r="X529" s="304"/>
      <c r="Y529" s="304"/>
    </row>
    <row r="530" spans="1:25" ht="15.75" customHeight="1" x14ac:dyDescent="0.2">
      <c r="A530" s="317"/>
      <c r="B530" s="317"/>
      <c r="C530" s="317"/>
      <c r="D530" s="317"/>
      <c r="E530" s="317"/>
      <c r="F530" s="317"/>
      <c r="G530" s="304"/>
      <c r="H530" s="318"/>
      <c r="I530" s="318"/>
      <c r="J530" s="304"/>
      <c r="K530" s="304"/>
      <c r="L530" s="304"/>
      <c r="M530" s="304"/>
      <c r="N530" s="304"/>
      <c r="O530" s="304"/>
      <c r="P530" s="304"/>
      <c r="Q530" s="304"/>
      <c r="R530" s="304"/>
      <c r="S530" s="304"/>
      <c r="T530" s="304"/>
      <c r="U530" s="304"/>
      <c r="V530" s="304"/>
      <c r="W530" s="304"/>
      <c r="X530" s="304"/>
      <c r="Y530" s="304"/>
    </row>
    <row r="531" spans="1:25" ht="15.75" customHeight="1" x14ac:dyDescent="0.2">
      <c r="A531" s="317"/>
      <c r="B531" s="317"/>
      <c r="C531" s="317"/>
      <c r="D531" s="317"/>
      <c r="E531" s="317"/>
      <c r="F531" s="317"/>
      <c r="G531" s="304"/>
      <c r="H531" s="318"/>
      <c r="I531" s="318"/>
      <c r="J531" s="304"/>
      <c r="K531" s="304"/>
      <c r="L531" s="304"/>
      <c r="M531" s="304"/>
      <c r="N531" s="304"/>
      <c r="O531" s="304"/>
      <c r="P531" s="304"/>
      <c r="Q531" s="304"/>
      <c r="R531" s="304"/>
      <c r="S531" s="304"/>
      <c r="T531" s="304"/>
      <c r="U531" s="304"/>
      <c r="V531" s="304"/>
      <c r="W531" s="304"/>
      <c r="X531" s="304"/>
      <c r="Y531" s="304"/>
    </row>
    <row r="532" spans="1:25" ht="15.75" customHeight="1" x14ac:dyDescent="0.2">
      <c r="A532" s="317"/>
      <c r="B532" s="317"/>
      <c r="C532" s="317"/>
      <c r="D532" s="317"/>
      <c r="E532" s="317"/>
      <c r="F532" s="317"/>
      <c r="G532" s="304"/>
      <c r="H532" s="318"/>
      <c r="I532" s="318"/>
      <c r="J532" s="304"/>
      <c r="K532" s="304"/>
      <c r="L532" s="304"/>
      <c r="M532" s="304"/>
      <c r="N532" s="304"/>
      <c r="O532" s="304"/>
      <c r="P532" s="304"/>
      <c r="Q532" s="304"/>
      <c r="R532" s="304"/>
      <c r="S532" s="304"/>
      <c r="T532" s="304"/>
      <c r="U532" s="304"/>
      <c r="V532" s="304"/>
      <c r="W532" s="304"/>
      <c r="X532" s="304"/>
      <c r="Y532" s="304"/>
    </row>
    <row r="533" spans="1:25" ht="15.75" customHeight="1" x14ac:dyDescent="0.2">
      <c r="A533" s="317"/>
      <c r="B533" s="317"/>
      <c r="C533" s="317"/>
      <c r="D533" s="317"/>
      <c r="E533" s="317"/>
      <c r="F533" s="317"/>
      <c r="G533" s="304"/>
      <c r="H533" s="318"/>
      <c r="I533" s="318"/>
      <c r="J533" s="304"/>
      <c r="K533" s="304"/>
      <c r="L533" s="304"/>
      <c r="M533" s="304"/>
      <c r="N533" s="304"/>
      <c r="O533" s="304"/>
      <c r="P533" s="304"/>
      <c r="Q533" s="304"/>
      <c r="R533" s="304"/>
      <c r="S533" s="304"/>
      <c r="T533" s="304"/>
      <c r="U533" s="304"/>
      <c r="V533" s="304"/>
      <c r="W533" s="304"/>
      <c r="X533" s="304"/>
      <c r="Y533" s="304"/>
    </row>
    <row r="534" spans="1:25" ht="15.75" customHeight="1" x14ac:dyDescent="0.2">
      <c r="A534" s="317"/>
      <c r="B534" s="317"/>
      <c r="C534" s="317"/>
      <c r="D534" s="317"/>
      <c r="E534" s="317"/>
      <c r="F534" s="317"/>
      <c r="G534" s="304"/>
      <c r="H534" s="318"/>
      <c r="I534" s="318"/>
      <c r="J534" s="304"/>
      <c r="K534" s="304"/>
      <c r="L534" s="304"/>
      <c r="M534" s="304"/>
      <c r="N534" s="304"/>
      <c r="O534" s="304"/>
      <c r="P534" s="304"/>
      <c r="Q534" s="304"/>
      <c r="R534" s="304"/>
      <c r="S534" s="304"/>
      <c r="T534" s="304"/>
      <c r="U534" s="304"/>
      <c r="V534" s="304"/>
      <c r="W534" s="304"/>
      <c r="X534" s="304"/>
      <c r="Y534" s="304"/>
    </row>
    <row r="535" spans="1:25" ht="15.75" customHeight="1" x14ac:dyDescent="0.2">
      <c r="A535" s="317"/>
      <c r="B535" s="317"/>
      <c r="C535" s="317"/>
      <c r="D535" s="317"/>
      <c r="E535" s="317"/>
      <c r="F535" s="317"/>
      <c r="G535" s="304"/>
      <c r="H535" s="318"/>
      <c r="I535" s="318"/>
      <c r="J535" s="304"/>
      <c r="K535" s="304"/>
      <c r="L535" s="304"/>
      <c r="M535" s="304"/>
      <c r="N535" s="304"/>
      <c r="O535" s="304"/>
      <c r="P535" s="304"/>
      <c r="Q535" s="304"/>
      <c r="R535" s="304"/>
      <c r="S535" s="304"/>
      <c r="T535" s="304"/>
      <c r="U535" s="304"/>
      <c r="V535" s="304"/>
      <c r="W535" s="304"/>
      <c r="X535" s="304"/>
      <c r="Y535" s="304"/>
    </row>
    <row r="536" spans="1:25" ht="15.75" customHeight="1" x14ac:dyDescent="0.2">
      <c r="A536" s="317"/>
      <c r="B536" s="317"/>
      <c r="C536" s="317"/>
      <c r="D536" s="317"/>
      <c r="E536" s="317"/>
      <c r="F536" s="317"/>
      <c r="G536" s="304"/>
      <c r="H536" s="318"/>
      <c r="I536" s="318"/>
      <c r="J536" s="304"/>
      <c r="K536" s="304"/>
      <c r="L536" s="304"/>
      <c r="M536" s="304"/>
      <c r="N536" s="304"/>
      <c r="O536" s="304"/>
      <c r="P536" s="304"/>
      <c r="Q536" s="304"/>
      <c r="R536" s="304"/>
      <c r="S536" s="304"/>
      <c r="T536" s="304"/>
      <c r="U536" s="304"/>
      <c r="V536" s="304"/>
      <c r="W536" s="304"/>
      <c r="X536" s="304"/>
      <c r="Y536" s="304"/>
    </row>
    <row r="537" spans="1:25" ht="15.75" customHeight="1" x14ac:dyDescent="0.2">
      <c r="A537" s="317"/>
      <c r="B537" s="317"/>
      <c r="C537" s="317"/>
      <c r="D537" s="317"/>
      <c r="E537" s="317"/>
      <c r="F537" s="317"/>
      <c r="G537" s="304"/>
      <c r="H537" s="318"/>
      <c r="I537" s="318"/>
      <c r="J537" s="304"/>
      <c r="K537" s="304"/>
      <c r="L537" s="304"/>
      <c r="M537" s="304"/>
      <c r="N537" s="304"/>
      <c r="O537" s="304"/>
      <c r="P537" s="304"/>
      <c r="Q537" s="304"/>
      <c r="R537" s="304"/>
      <c r="S537" s="304"/>
      <c r="T537" s="304"/>
      <c r="U537" s="304"/>
      <c r="V537" s="304"/>
      <c r="W537" s="304"/>
      <c r="X537" s="304"/>
      <c r="Y537" s="304"/>
    </row>
    <row r="538" spans="1:25" ht="15.75" customHeight="1" x14ac:dyDescent="0.2">
      <c r="A538" s="317"/>
      <c r="B538" s="317"/>
      <c r="C538" s="317"/>
      <c r="D538" s="317"/>
      <c r="E538" s="317"/>
      <c r="F538" s="317"/>
      <c r="G538" s="304"/>
      <c r="H538" s="318"/>
      <c r="I538" s="318"/>
      <c r="J538" s="304"/>
      <c r="K538" s="304"/>
      <c r="L538" s="304"/>
      <c r="M538" s="304"/>
      <c r="N538" s="304"/>
      <c r="O538" s="304"/>
      <c r="P538" s="304"/>
      <c r="Q538" s="304"/>
      <c r="R538" s="304"/>
      <c r="S538" s="304"/>
      <c r="T538" s="304"/>
      <c r="U538" s="304"/>
      <c r="V538" s="304"/>
      <c r="W538" s="304"/>
      <c r="X538" s="304"/>
      <c r="Y538" s="304"/>
    </row>
    <row r="539" spans="1:25" ht="15.75" customHeight="1" x14ac:dyDescent="0.2">
      <c r="A539" s="317"/>
      <c r="B539" s="317"/>
      <c r="C539" s="317"/>
      <c r="D539" s="317"/>
      <c r="E539" s="317"/>
      <c r="F539" s="317"/>
      <c r="G539" s="304"/>
      <c r="H539" s="318"/>
      <c r="I539" s="318"/>
      <c r="J539" s="304"/>
      <c r="K539" s="304"/>
      <c r="L539" s="304"/>
      <c r="M539" s="304"/>
      <c r="N539" s="304"/>
      <c r="O539" s="304"/>
      <c r="P539" s="304"/>
      <c r="Q539" s="304"/>
      <c r="R539" s="304"/>
      <c r="S539" s="304"/>
      <c r="T539" s="304"/>
      <c r="U539" s="304"/>
      <c r="V539" s="304"/>
      <c r="W539" s="304"/>
      <c r="X539" s="304"/>
      <c r="Y539" s="304"/>
    </row>
    <row r="540" spans="1:25" ht="15.75" customHeight="1" x14ac:dyDescent="0.2">
      <c r="A540" s="317"/>
      <c r="B540" s="317"/>
      <c r="C540" s="317"/>
      <c r="D540" s="317"/>
      <c r="E540" s="317"/>
      <c r="F540" s="317"/>
      <c r="G540" s="304"/>
      <c r="H540" s="318"/>
      <c r="I540" s="318"/>
      <c r="J540" s="304"/>
      <c r="K540" s="304"/>
      <c r="L540" s="304"/>
      <c r="M540" s="304"/>
      <c r="N540" s="304"/>
      <c r="O540" s="304"/>
      <c r="P540" s="304"/>
      <c r="Q540" s="304"/>
      <c r="R540" s="304"/>
      <c r="S540" s="304"/>
      <c r="T540" s="304"/>
      <c r="U540" s="304"/>
      <c r="V540" s="304"/>
      <c r="W540" s="304"/>
      <c r="X540" s="304"/>
      <c r="Y540" s="304"/>
    </row>
    <row r="541" spans="1:25" ht="15.75" customHeight="1" x14ac:dyDescent="0.2">
      <c r="A541" s="317"/>
      <c r="B541" s="317"/>
      <c r="C541" s="317"/>
      <c r="D541" s="317"/>
      <c r="E541" s="317"/>
      <c r="F541" s="317"/>
      <c r="G541" s="304"/>
      <c r="H541" s="318"/>
      <c r="I541" s="318"/>
      <c r="J541" s="304"/>
      <c r="K541" s="304"/>
      <c r="L541" s="304"/>
      <c r="M541" s="304"/>
      <c r="N541" s="304"/>
      <c r="O541" s="304"/>
      <c r="P541" s="304"/>
      <c r="Q541" s="304"/>
      <c r="R541" s="304"/>
      <c r="S541" s="304"/>
      <c r="T541" s="304"/>
      <c r="U541" s="304"/>
      <c r="V541" s="304"/>
      <c r="W541" s="304"/>
      <c r="X541" s="304"/>
      <c r="Y541" s="304"/>
    </row>
    <row r="542" spans="1:25" ht="15.75" customHeight="1" x14ac:dyDescent="0.2">
      <c r="A542" s="317"/>
      <c r="B542" s="317"/>
      <c r="C542" s="317"/>
      <c r="D542" s="317"/>
      <c r="E542" s="317"/>
      <c r="F542" s="317"/>
      <c r="G542" s="304"/>
      <c r="H542" s="318"/>
      <c r="I542" s="318"/>
      <c r="J542" s="304"/>
      <c r="K542" s="304"/>
      <c r="L542" s="304"/>
      <c r="M542" s="304"/>
      <c r="N542" s="304"/>
      <c r="O542" s="304"/>
      <c r="P542" s="304"/>
      <c r="Q542" s="304"/>
      <c r="R542" s="304"/>
      <c r="S542" s="304"/>
      <c r="T542" s="304"/>
      <c r="U542" s="304"/>
      <c r="V542" s="304"/>
      <c r="W542" s="304"/>
      <c r="X542" s="304"/>
      <c r="Y542" s="304"/>
    </row>
    <row r="543" spans="1:25" ht="15.75" customHeight="1" x14ac:dyDescent="0.2">
      <c r="A543" s="317"/>
      <c r="B543" s="317"/>
      <c r="C543" s="317"/>
      <c r="D543" s="317"/>
      <c r="E543" s="317"/>
      <c r="F543" s="317"/>
      <c r="G543" s="304"/>
      <c r="H543" s="318"/>
      <c r="I543" s="318"/>
      <c r="J543" s="304"/>
      <c r="K543" s="304"/>
      <c r="L543" s="304"/>
      <c r="M543" s="304"/>
      <c r="N543" s="304"/>
      <c r="O543" s="304"/>
      <c r="P543" s="304"/>
      <c r="Q543" s="304"/>
      <c r="R543" s="304"/>
      <c r="S543" s="304"/>
      <c r="T543" s="304"/>
      <c r="U543" s="304"/>
      <c r="V543" s="304"/>
      <c r="W543" s="304"/>
      <c r="X543" s="304"/>
      <c r="Y543" s="304"/>
    </row>
    <row r="544" spans="1:25" ht="15.75" customHeight="1" x14ac:dyDescent="0.2">
      <c r="A544" s="317"/>
      <c r="B544" s="317"/>
      <c r="C544" s="317"/>
      <c r="D544" s="317"/>
      <c r="E544" s="317"/>
      <c r="F544" s="317"/>
      <c r="G544" s="304"/>
      <c r="H544" s="318"/>
      <c r="I544" s="318"/>
      <c r="J544" s="304"/>
      <c r="K544" s="304"/>
      <c r="L544" s="304"/>
      <c r="M544" s="304"/>
      <c r="N544" s="304"/>
      <c r="O544" s="304"/>
      <c r="P544" s="304"/>
      <c r="Q544" s="304"/>
      <c r="R544" s="304"/>
      <c r="S544" s="304"/>
      <c r="T544" s="304"/>
      <c r="U544" s="304"/>
      <c r="V544" s="304"/>
      <c r="W544" s="304"/>
      <c r="X544" s="304"/>
      <c r="Y544" s="304"/>
    </row>
    <row r="545" spans="1:25" ht="15.75" customHeight="1" x14ac:dyDescent="0.2">
      <c r="A545" s="317"/>
      <c r="B545" s="317"/>
      <c r="C545" s="317"/>
      <c r="D545" s="317"/>
      <c r="E545" s="317"/>
      <c r="F545" s="317"/>
      <c r="G545" s="304"/>
      <c r="H545" s="318"/>
      <c r="I545" s="318"/>
      <c r="J545" s="304"/>
      <c r="K545" s="304"/>
      <c r="L545" s="304"/>
      <c r="M545" s="304"/>
      <c r="N545" s="304"/>
      <c r="O545" s="304"/>
      <c r="P545" s="304"/>
      <c r="Q545" s="304"/>
      <c r="R545" s="304"/>
      <c r="S545" s="304"/>
      <c r="T545" s="304"/>
      <c r="U545" s="304"/>
      <c r="V545" s="304"/>
      <c r="W545" s="304"/>
      <c r="X545" s="304"/>
      <c r="Y545" s="304"/>
    </row>
    <row r="546" spans="1:25" ht="15.75" customHeight="1" x14ac:dyDescent="0.2">
      <c r="A546" s="317"/>
      <c r="B546" s="317"/>
      <c r="C546" s="317"/>
      <c r="D546" s="317"/>
      <c r="E546" s="317"/>
      <c r="F546" s="317"/>
      <c r="G546" s="304"/>
      <c r="H546" s="318"/>
      <c r="I546" s="318"/>
      <c r="J546" s="304"/>
      <c r="K546" s="304"/>
      <c r="L546" s="304"/>
      <c r="M546" s="304"/>
      <c r="N546" s="304"/>
      <c r="O546" s="304"/>
      <c r="P546" s="304"/>
      <c r="Q546" s="304"/>
      <c r="R546" s="304"/>
      <c r="S546" s="304"/>
      <c r="T546" s="304"/>
      <c r="U546" s="304"/>
      <c r="V546" s="304"/>
      <c r="W546" s="304"/>
      <c r="X546" s="304"/>
      <c r="Y546" s="304"/>
    </row>
    <row r="547" spans="1:25" ht="15.75" customHeight="1" x14ac:dyDescent="0.2">
      <c r="A547" s="317"/>
      <c r="B547" s="317"/>
      <c r="C547" s="317"/>
      <c r="D547" s="317"/>
      <c r="E547" s="317"/>
      <c r="F547" s="317"/>
      <c r="G547" s="304"/>
      <c r="H547" s="318"/>
      <c r="I547" s="318"/>
      <c r="J547" s="304"/>
      <c r="K547" s="304"/>
      <c r="L547" s="304"/>
      <c r="M547" s="304"/>
      <c r="N547" s="304"/>
      <c r="O547" s="304"/>
      <c r="P547" s="304"/>
      <c r="Q547" s="304"/>
      <c r="R547" s="304"/>
      <c r="S547" s="304"/>
      <c r="T547" s="304"/>
      <c r="U547" s="304"/>
      <c r="V547" s="304"/>
      <c r="W547" s="304"/>
      <c r="X547" s="304"/>
      <c r="Y547" s="304"/>
    </row>
    <row r="548" spans="1:25" ht="15.75" customHeight="1" x14ac:dyDescent="0.2">
      <c r="A548" s="317"/>
      <c r="B548" s="317"/>
      <c r="C548" s="317"/>
      <c r="D548" s="317"/>
      <c r="E548" s="317"/>
      <c r="F548" s="317"/>
      <c r="G548" s="304"/>
      <c r="H548" s="318"/>
      <c r="I548" s="318"/>
      <c r="J548" s="304"/>
      <c r="K548" s="304"/>
      <c r="L548" s="304"/>
      <c r="M548" s="304"/>
      <c r="N548" s="304"/>
      <c r="O548" s="304"/>
      <c r="P548" s="304"/>
      <c r="Q548" s="304"/>
      <c r="R548" s="304"/>
      <c r="S548" s="304"/>
      <c r="T548" s="304"/>
      <c r="U548" s="304"/>
      <c r="V548" s="304"/>
      <c r="W548" s="304"/>
      <c r="X548" s="304"/>
      <c r="Y548" s="304"/>
    </row>
    <row r="549" spans="1:25" ht="15.75" customHeight="1" x14ac:dyDescent="0.2">
      <c r="A549" s="317"/>
      <c r="B549" s="317"/>
      <c r="C549" s="317"/>
      <c r="D549" s="317"/>
      <c r="E549" s="317"/>
      <c r="F549" s="317"/>
      <c r="G549" s="304"/>
      <c r="H549" s="318"/>
      <c r="I549" s="318"/>
      <c r="J549" s="304"/>
      <c r="K549" s="304"/>
      <c r="L549" s="304"/>
      <c r="M549" s="304"/>
      <c r="N549" s="304"/>
      <c r="O549" s="304"/>
      <c r="P549" s="304"/>
      <c r="Q549" s="304"/>
      <c r="R549" s="304"/>
      <c r="S549" s="304"/>
      <c r="T549" s="304"/>
      <c r="U549" s="304"/>
      <c r="V549" s="304"/>
      <c r="W549" s="304"/>
      <c r="X549" s="304"/>
      <c r="Y549" s="304"/>
    </row>
    <row r="550" spans="1:25" ht="15.75" customHeight="1" x14ac:dyDescent="0.2">
      <c r="A550" s="317"/>
      <c r="B550" s="317"/>
      <c r="C550" s="317"/>
      <c r="D550" s="317"/>
      <c r="E550" s="317"/>
      <c r="F550" s="317"/>
      <c r="G550" s="304"/>
      <c r="H550" s="318"/>
      <c r="I550" s="318"/>
      <c r="J550" s="304"/>
      <c r="K550" s="304"/>
      <c r="L550" s="304"/>
      <c r="M550" s="304"/>
      <c r="N550" s="304"/>
      <c r="O550" s="304"/>
      <c r="P550" s="304"/>
      <c r="Q550" s="304"/>
      <c r="R550" s="304"/>
      <c r="S550" s="304"/>
      <c r="T550" s="304"/>
      <c r="U550" s="304"/>
      <c r="V550" s="304"/>
      <c r="W550" s="304"/>
      <c r="X550" s="304"/>
      <c r="Y550" s="304"/>
    </row>
    <row r="551" spans="1:25" ht="15.75" customHeight="1" x14ac:dyDescent="0.2">
      <c r="A551" s="317"/>
      <c r="B551" s="317"/>
      <c r="C551" s="317"/>
      <c r="D551" s="317"/>
      <c r="E551" s="317"/>
      <c r="F551" s="317"/>
      <c r="G551" s="304"/>
      <c r="H551" s="318"/>
      <c r="I551" s="318"/>
      <c r="J551" s="304"/>
      <c r="K551" s="304"/>
      <c r="L551" s="304"/>
      <c r="M551" s="304"/>
      <c r="N551" s="304"/>
      <c r="O551" s="304"/>
      <c r="P551" s="304"/>
      <c r="Q551" s="304"/>
      <c r="R551" s="304"/>
      <c r="S551" s="304"/>
      <c r="T551" s="304"/>
      <c r="U551" s="304"/>
      <c r="V551" s="304"/>
      <c r="W551" s="304"/>
      <c r="X551" s="304"/>
      <c r="Y551" s="304"/>
    </row>
    <row r="552" spans="1:25" ht="15.75" customHeight="1" x14ac:dyDescent="0.2">
      <c r="A552" s="317"/>
      <c r="B552" s="317"/>
      <c r="C552" s="317"/>
      <c r="D552" s="317"/>
      <c r="E552" s="317"/>
      <c r="F552" s="317"/>
      <c r="G552" s="304"/>
      <c r="H552" s="318"/>
      <c r="I552" s="318"/>
      <c r="J552" s="304"/>
      <c r="K552" s="304"/>
      <c r="L552" s="304"/>
      <c r="M552" s="304"/>
      <c r="N552" s="304"/>
      <c r="O552" s="304"/>
      <c r="P552" s="304"/>
      <c r="Q552" s="304"/>
      <c r="R552" s="304"/>
      <c r="S552" s="304"/>
      <c r="T552" s="304"/>
      <c r="U552" s="304"/>
      <c r="V552" s="304"/>
      <c r="W552" s="304"/>
      <c r="X552" s="304"/>
      <c r="Y552" s="304"/>
    </row>
    <row r="553" spans="1:25" ht="15.75" customHeight="1" x14ac:dyDescent="0.2">
      <c r="A553" s="317"/>
      <c r="B553" s="317"/>
      <c r="C553" s="317"/>
      <c r="D553" s="317"/>
      <c r="E553" s="317"/>
      <c r="F553" s="317"/>
      <c r="G553" s="304"/>
      <c r="H553" s="318"/>
      <c r="I553" s="318"/>
      <c r="J553" s="304"/>
      <c r="K553" s="304"/>
      <c r="L553" s="304"/>
      <c r="M553" s="304"/>
      <c r="N553" s="304"/>
      <c r="O553" s="304"/>
      <c r="P553" s="304"/>
      <c r="Q553" s="304"/>
      <c r="R553" s="304"/>
      <c r="S553" s="304"/>
      <c r="T553" s="304"/>
      <c r="U553" s="304"/>
      <c r="V553" s="304"/>
      <c r="W553" s="304"/>
      <c r="X553" s="304"/>
      <c r="Y553" s="304"/>
    </row>
    <row r="554" spans="1:25" ht="15.75" customHeight="1" x14ac:dyDescent="0.2">
      <c r="A554" s="317"/>
      <c r="B554" s="317"/>
      <c r="C554" s="317"/>
      <c r="D554" s="317"/>
      <c r="E554" s="317"/>
      <c r="F554" s="317"/>
      <c r="G554" s="304"/>
      <c r="H554" s="318"/>
      <c r="I554" s="318"/>
      <c r="J554" s="304"/>
      <c r="K554" s="304"/>
      <c r="L554" s="304"/>
      <c r="M554" s="304"/>
      <c r="N554" s="304"/>
      <c r="O554" s="304"/>
      <c r="P554" s="304"/>
      <c r="Q554" s="304"/>
      <c r="R554" s="304"/>
      <c r="S554" s="304"/>
      <c r="T554" s="304"/>
      <c r="U554" s="304"/>
      <c r="V554" s="304"/>
      <c r="W554" s="304"/>
      <c r="X554" s="304"/>
      <c r="Y554" s="304"/>
    </row>
    <row r="555" spans="1:25" ht="15.75" customHeight="1" x14ac:dyDescent="0.2">
      <c r="A555" s="317"/>
      <c r="B555" s="317"/>
      <c r="C555" s="317"/>
      <c r="D555" s="317"/>
      <c r="E555" s="317"/>
      <c r="F555" s="317"/>
      <c r="G555" s="304"/>
      <c r="H555" s="318"/>
      <c r="I555" s="318"/>
      <c r="J555" s="304"/>
      <c r="K555" s="304"/>
      <c r="L555" s="304"/>
      <c r="M555" s="304"/>
      <c r="N555" s="304"/>
      <c r="O555" s="304"/>
      <c r="P555" s="304"/>
      <c r="Q555" s="304"/>
      <c r="R555" s="304"/>
      <c r="S555" s="304"/>
      <c r="T555" s="304"/>
      <c r="U555" s="304"/>
      <c r="V555" s="304"/>
      <c r="W555" s="304"/>
      <c r="X555" s="304"/>
      <c r="Y555" s="304"/>
    </row>
    <row r="556" spans="1:25" ht="15.75" customHeight="1" x14ac:dyDescent="0.2">
      <c r="A556" s="317"/>
      <c r="B556" s="317"/>
      <c r="C556" s="317"/>
      <c r="D556" s="317"/>
      <c r="E556" s="317"/>
      <c r="F556" s="317"/>
      <c r="G556" s="304"/>
      <c r="H556" s="318"/>
      <c r="I556" s="318"/>
      <c r="J556" s="304"/>
      <c r="K556" s="304"/>
      <c r="L556" s="304"/>
      <c r="M556" s="304"/>
      <c r="N556" s="304"/>
      <c r="O556" s="304"/>
      <c r="P556" s="304"/>
      <c r="Q556" s="304"/>
      <c r="R556" s="304"/>
      <c r="S556" s="304"/>
      <c r="T556" s="304"/>
      <c r="U556" s="304"/>
      <c r="V556" s="304"/>
      <c r="W556" s="304"/>
      <c r="X556" s="304"/>
      <c r="Y556" s="304"/>
    </row>
    <row r="557" spans="1:25" ht="15.75" customHeight="1" x14ac:dyDescent="0.2">
      <c r="A557" s="317"/>
      <c r="B557" s="317"/>
      <c r="C557" s="317"/>
      <c r="D557" s="317"/>
      <c r="E557" s="317"/>
      <c r="F557" s="317"/>
      <c r="G557" s="304"/>
      <c r="H557" s="318"/>
      <c r="I557" s="318"/>
      <c r="J557" s="304"/>
      <c r="K557" s="304"/>
      <c r="L557" s="304"/>
      <c r="M557" s="304"/>
      <c r="N557" s="304"/>
      <c r="O557" s="304"/>
      <c r="P557" s="304"/>
      <c r="Q557" s="304"/>
      <c r="R557" s="304"/>
      <c r="S557" s="304"/>
      <c r="T557" s="304"/>
      <c r="U557" s="304"/>
      <c r="V557" s="304"/>
      <c r="W557" s="304"/>
      <c r="X557" s="304"/>
      <c r="Y557" s="304"/>
    </row>
    <row r="558" spans="1:25" ht="15.75" customHeight="1" x14ac:dyDescent="0.2">
      <c r="A558" s="317"/>
      <c r="B558" s="317"/>
      <c r="C558" s="317"/>
      <c r="D558" s="317"/>
      <c r="E558" s="317"/>
      <c r="F558" s="317"/>
      <c r="G558" s="304"/>
      <c r="H558" s="318"/>
      <c r="I558" s="318"/>
      <c r="J558" s="304"/>
      <c r="K558" s="304"/>
      <c r="L558" s="304"/>
      <c r="M558" s="304"/>
      <c r="N558" s="304"/>
      <c r="O558" s="304"/>
      <c r="P558" s="304"/>
      <c r="Q558" s="304"/>
      <c r="R558" s="304"/>
      <c r="S558" s="304"/>
      <c r="T558" s="304"/>
      <c r="U558" s="304"/>
      <c r="V558" s="304"/>
      <c r="W558" s="304"/>
      <c r="X558" s="304"/>
      <c r="Y558" s="304"/>
    </row>
    <row r="559" spans="1:25" ht="15.75" customHeight="1" x14ac:dyDescent="0.2">
      <c r="A559" s="317"/>
      <c r="B559" s="317"/>
      <c r="C559" s="317"/>
      <c r="D559" s="317"/>
      <c r="E559" s="317"/>
      <c r="F559" s="317"/>
      <c r="G559" s="304"/>
      <c r="H559" s="318"/>
      <c r="I559" s="318"/>
      <c r="J559" s="304"/>
      <c r="K559" s="304"/>
      <c r="L559" s="304"/>
      <c r="M559" s="304"/>
      <c r="N559" s="304"/>
      <c r="O559" s="304"/>
      <c r="P559" s="304"/>
      <c r="Q559" s="304"/>
      <c r="R559" s="304"/>
      <c r="S559" s="304"/>
      <c r="T559" s="304"/>
      <c r="U559" s="304"/>
      <c r="V559" s="304"/>
      <c r="W559" s="304"/>
      <c r="X559" s="304"/>
      <c r="Y559" s="304"/>
    </row>
    <row r="560" spans="1:25" ht="15.75" customHeight="1" x14ac:dyDescent="0.2">
      <c r="A560" s="317"/>
      <c r="B560" s="317"/>
      <c r="C560" s="317"/>
      <c r="D560" s="317"/>
      <c r="E560" s="317"/>
      <c r="F560" s="317"/>
      <c r="G560" s="304"/>
      <c r="H560" s="318"/>
      <c r="I560" s="318"/>
      <c r="J560" s="304"/>
      <c r="K560" s="304"/>
      <c r="L560" s="304"/>
      <c r="M560" s="304"/>
      <c r="N560" s="304"/>
      <c r="O560" s="304"/>
      <c r="P560" s="304"/>
      <c r="Q560" s="304"/>
      <c r="R560" s="304"/>
      <c r="S560" s="304"/>
      <c r="T560" s="304"/>
      <c r="U560" s="304"/>
      <c r="V560" s="304"/>
      <c r="W560" s="304"/>
      <c r="X560" s="304"/>
      <c r="Y560" s="304"/>
    </row>
    <row r="561" spans="1:25" ht="15.75" customHeight="1" x14ac:dyDescent="0.2">
      <c r="A561" s="317"/>
      <c r="B561" s="317"/>
      <c r="C561" s="317"/>
      <c r="D561" s="317"/>
      <c r="E561" s="317"/>
      <c r="F561" s="317"/>
      <c r="G561" s="304"/>
      <c r="H561" s="318"/>
      <c r="I561" s="318"/>
      <c r="J561" s="304"/>
      <c r="K561" s="304"/>
      <c r="L561" s="304"/>
      <c r="M561" s="304"/>
      <c r="N561" s="304"/>
      <c r="O561" s="304"/>
      <c r="P561" s="304"/>
      <c r="Q561" s="304"/>
      <c r="R561" s="304"/>
      <c r="S561" s="304"/>
      <c r="T561" s="304"/>
      <c r="U561" s="304"/>
      <c r="V561" s="304"/>
      <c r="W561" s="304"/>
      <c r="X561" s="304"/>
      <c r="Y561" s="304"/>
    </row>
    <row r="562" spans="1:25" ht="15.75" customHeight="1" x14ac:dyDescent="0.2">
      <c r="A562" s="317"/>
      <c r="B562" s="317"/>
      <c r="C562" s="317"/>
      <c r="D562" s="317"/>
      <c r="E562" s="317"/>
      <c r="F562" s="317"/>
      <c r="G562" s="304"/>
      <c r="H562" s="318"/>
      <c r="I562" s="318"/>
      <c r="J562" s="304"/>
      <c r="K562" s="304"/>
      <c r="L562" s="304"/>
      <c r="M562" s="304"/>
      <c r="N562" s="304"/>
      <c r="O562" s="304"/>
      <c r="P562" s="304"/>
      <c r="Q562" s="304"/>
      <c r="R562" s="304"/>
      <c r="S562" s="304"/>
      <c r="T562" s="304"/>
      <c r="U562" s="304"/>
      <c r="V562" s="304"/>
      <c r="W562" s="304"/>
      <c r="X562" s="304"/>
      <c r="Y562" s="304"/>
    </row>
    <row r="563" spans="1:25" ht="15.75" customHeight="1" x14ac:dyDescent="0.2">
      <c r="A563" s="317"/>
      <c r="B563" s="317"/>
      <c r="C563" s="317"/>
      <c r="D563" s="317"/>
      <c r="E563" s="317"/>
      <c r="F563" s="317"/>
      <c r="G563" s="304"/>
      <c r="H563" s="318"/>
      <c r="I563" s="318"/>
      <c r="J563" s="304"/>
      <c r="K563" s="304"/>
      <c r="L563" s="304"/>
      <c r="M563" s="304"/>
      <c r="N563" s="304"/>
      <c r="O563" s="304"/>
      <c r="P563" s="304"/>
      <c r="Q563" s="304"/>
      <c r="R563" s="304"/>
      <c r="S563" s="304"/>
      <c r="T563" s="304"/>
      <c r="U563" s="304"/>
      <c r="V563" s="304"/>
      <c r="W563" s="304"/>
      <c r="X563" s="304"/>
      <c r="Y563" s="304"/>
    </row>
    <row r="564" spans="1:25" ht="15.75" customHeight="1" x14ac:dyDescent="0.2">
      <c r="A564" s="317"/>
      <c r="B564" s="317"/>
      <c r="C564" s="317"/>
      <c r="D564" s="317"/>
      <c r="E564" s="317"/>
      <c r="F564" s="317"/>
      <c r="G564" s="304"/>
      <c r="H564" s="318"/>
      <c r="I564" s="318"/>
      <c r="J564" s="304"/>
      <c r="K564" s="304"/>
      <c r="L564" s="304"/>
      <c r="M564" s="304"/>
      <c r="N564" s="304"/>
      <c r="O564" s="304"/>
      <c r="P564" s="304"/>
      <c r="Q564" s="304"/>
      <c r="R564" s="304"/>
      <c r="S564" s="304"/>
      <c r="T564" s="304"/>
      <c r="U564" s="304"/>
      <c r="V564" s="304"/>
      <c r="W564" s="304"/>
      <c r="X564" s="304"/>
      <c r="Y564" s="304"/>
    </row>
    <row r="565" spans="1:25" ht="15.75" customHeight="1" x14ac:dyDescent="0.2">
      <c r="A565" s="317"/>
      <c r="B565" s="317"/>
      <c r="C565" s="317"/>
      <c r="D565" s="317"/>
      <c r="E565" s="317"/>
      <c r="F565" s="317"/>
      <c r="G565" s="304"/>
      <c r="H565" s="318"/>
      <c r="I565" s="318"/>
      <c r="J565" s="304"/>
      <c r="K565" s="304"/>
      <c r="L565" s="304"/>
      <c r="M565" s="304"/>
      <c r="N565" s="304"/>
      <c r="O565" s="304"/>
      <c r="P565" s="304"/>
      <c r="Q565" s="304"/>
      <c r="R565" s="304"/>
      <c r="S565" s="304"/>
      <c r="T565" s="304"/>
      <c r="U565" s="304"/>
      <c r="V565" s="304"/>
      <c r="W565" s="304"/>
      <c r="X565" s="304"/>
      <c r="Y565" s="304"/>
    </row>
    <row r="566" spans="1:25" ht="15.75" customHeight="1" x14ac:dyDescent="0.2">
      <c r="A566" s="317"/>
      <c r="B566" s="317"/>
      <c r="C566" s="317"/>
      <c r="D566" s="317"/>
      <c r="E566" s="317"/>
      <c r="F566" s="317"/>
      <c r="G566" s="304"/>
      <c r="H566" s="318"/>
      <c r="I566" s="318"/>
      <c r="J566" s="304"/>
      <c r="K566" s="304"/>
      <c r="L566" s="304"/>
      <c r="M566" s="304"/>
      <c r="N566" s="304"/>
      <c r="O566" s="304"/>
      <c r="P566" s="304"/>
      <c r="Q566" s="304"/>
      <c r="R566" s="304"/>
      <c r="S566" s="304"/>
      <c r="T566" s="304"/>
      <c r="U566" s="304"/>
      <c r="V566" s="304"/>
      <c r="W566" s="304"/>
      <c r="X566" s="304"/>
      <c r="Y566" s="304"/>
    </row>
    <row r="567" spans="1:25" ht="15.75" customHeight="1" x14ac:dyDescent="0.2">
      <c r="A567" s="317"/>
      <c r="B567" s="317"/>
      <c r="C567" s="317"/>
      <c r="D567" s="317"/>
      <c r="E567" s="317"/>
      <c r="F567" s="317"/>
      <c r="G567" s="304"/>
      <c r="H567" s="318"/>
      <c r="I567" s="318"/>
      <c r="J567" s="304"/>
      <c r="K567" s="304"/>
      <c r="L567" s="304"/>
      <c r="M567" s="304"/>
      <c r="N567" s="304"/>
      <c r="O567" s="304"/>
      <c r="P567" s="304"/>
      <c r="Q567" s="304"/>
      <c r="R567" s="304"/>
      <c r="S567" s="304"/>
      <c r="T567" s="304"/>
      <c r="U567" s="304"/>
      <c r="V567" s="304"/>
      <c r="W567" s="304"/>
      <c r="X567" s="304"/>
      <c r="Y567" s="304"/>
    </row>
    <row r="568" spans="1:25" ht="15.75" customHeight="1" x14ac:dyDescent="0.2">
      <c r="A568" s="317"/>
      <c r="B568" s="317"/>
      <c r="C568" s="317"/>
      <c r="D568" s="317"/>
      <c r="E568" s="317"/>
      <c r="F568" s="317"/>
      <c r="G568" s="304"/>
      <c r="H568" s="318"/>
      <c r="I568" s="318"/>
      <c r="J568" s="304"/>
      <c r="K568" s="304"/>
      <c r="L568" s="304"/>
      <c r="M568" s="304"/>
      <c r="N568" s="304"/>
      <c r="O568" s="304"/>
      <c r="P568" s="304"/>
      <c r="Q568" s="304"/>
      <c r="R568" s="304"/>
      <c r="S568" s="304"/>
      <c r="T568" s="304"/>
      <c r="U568" s="304"/>
      <c r="V568" s="304"/>
      <c r="W568" s="304"/>
      <c r="X568" s="304"/>
      <c r="Y568" s="304"/>
    </row>
    <row r="569" spans="1:25" ht="15.75" customHeight="1" x14ac:dyDescent="0.2">
      <c r="A569" s="317"/>
      <c r="B569" s="317"/>
      <c r="C569" s="317"/>
      <c r="D569" s="317"/>
      <c r="E569" s="317"/>
      <c r="F569" s="317"/>
      <c r="G569" s="304"/>
      <c r="H569" s="318"/>
      <c r="I569" s="318"/>
      <c r="J569" s="304"/>
      <c r="K569" s="304"/>
      <c r="L569" s="304"/>
      <c r="M569" s="304"/>
      <c r="N569" s="304"/>
      <c r="O569" s="304"/>
      <c r="P569" s="304"/>
      <c r="Q569" s="304"/>
      <c r="R569" s="304"/>
      <c r="S569" s="304"/>
      <c r="T569" s="304"/>
      <c r="U569" s="304"/>
      <c r="V569" s="304"/>
      <c r="W569" s="304"/>
      <c r="X569" s="304"/>
      <c r="Y569" s="304"/>
    </row>
    <row r="570" spans="1:25" ht="15.75" customHeight="1" x14ac:dyDescent="0.2">
      <c r="A570" s="317"/>
      <c r="B570" s="317"/>
      <c r="C570" s="317"/>
      <c r="D570" s="317"/>
      <c r="E570" s="317"/>
      <c r="F570" s="317"/>
      <c r="G570" s="304"/>
      <c r="H570" s="318"/>
      <c r="I570" s="318"/>
      <c r="J570" s="304"/>
      <c r="K570" s="304"/>
      <c r="L570" s="304"/>
      <c r="M570" s="304"/>
      <c r="N570" s="304"/>
      <c r="O570" s="304"/>
      <c r="P570" s="304"/>
      <c r="Q570" s="304"/>
      <c r="R570" s="304"/>
      <c r="S570" s="304"/>
      <c r="T570" s="304"/>
      <c r="U570" s="304"/>
      <c r="V570" s="304"/>
      <c r="W570" s="304"/>
      <c r="X570" s="304"/>
      <c r="Y570" s="304"/>
    </row>
    <row r="571" spans="1:25" ht="15.75" customHeight="1" x14ac:dyDescent="0.2">
      <c r="A571" s="317"/>
      <c r="B571" s="317"/>
      <c r="C571" s="317"/>
      <c r="D571" s="317"/>
      <c r="E571" s="317"/>
      <c r="F571" s="317"/>
      <c r="G571" s="304"/>
      <c r="H571" s="318"/>
      <c r="I571" s="318"/>
      <c r="J571" s="304"/>
      <c r="K571" s="304"/>
      <c r="L571" s="304"/>
      <c r="M571" s="304"/>
      <c r="N571" s="304"/>
      <c r="O571" s="304"/>
      <c r="P571" s="304"/>
      <c r="Q571" s="304"/>
      <c r="R571" s="304"/>
      <c r="S571" s="304"/>
      <c r="T571" s="304"/>
      <c r="U571" s="304"/>
      <c r="V571" s="304"/>
      <c r="W571" s="304"/>
      <c r="X571" s="304"/>
      <c r="Y571" s="304"/>
    </row>
    <row r="572" spans="1:25" ht="15.75" customHeight="1" x14ac:dyDescent="0.2">
      <c r="A572" s="317"/>
      <c r="B572" s="317"/>
      <c r="C572" s="317"/>
      <c r="D572" s="317"/>
      <c r="E572" s="317"/>
      <c r="F572" s="317"/>
      <c r="G572" s="304"/>
      <c r="H572" s="318"/>
      <c r="I572" s="318"/>
      <c r="J572" s="304"/>
      <c r="K572" s="304"/>
      <c r="L572" s="304"/>
      <c r="M572" s="304"/>
      <c r="N572" s="304"/>
      <c r="O572" s="304"/>
      <c r="P572" s="304"/>
      <c r="Q572" s="304"/>
      <c r="R572" s="304"/>
      <c r="S572" s="304"/>
      <c r="T572" s="304"/>
      <c r="U572" s="304"/>
      <c r="V572" s="304"/>
      <c r="W572" s="304"/>
      <c r="X572" s="304"/>
      <c r="Y572" s="304"/>
    </row>
    <row r="573" spans="1:25" ht="15.75" customHeight="1" x14ac:dyDescent="0.2">
      <c r="A573" s="317"/>
      <c r="B573" s="317"/>
      <c r="C573" s="317"/>
      <c r="D573" s="317"/>
      <c r="E573" s="317"/>
      <c r="F573" s="317"/>
      <c r="G573" s="304"/>
      <c r="H573" s="318"/>
      <c r="I573" s="318"/>
      <c r="J573" s="304"/>
      <c r="K573" s="304"/>
      <c r="L573" s="304"/>
      <c r="M573" s="304"/>
      <c r="N573" s="304"/>
      <c r="O573" s="304"/>
      <c r="P573" s="304"/>
      <c r="Q573" s="304"/>
      <c r="R573" s="304"/>
      <c r="S573" s="304"/>
      <c r="T573" s="304"/>
      <c r="U573" s="304"/>
      <c r="V573" s="304"/>
      <c r="W573" s="304"/>
      <c r="X573" s="304"/>
      <c r="Y573" s="304"/>
    </row>
    <row r="574" spans="1:25" ht="15.75" customHeight="1" x14ac:dyDescent="0.2">
      <c r="A574" s="317"/>
      <c r="B574" s="317"/>
      <c r="C574" s="317"/>
      <c r="D574" s="317"/>
      <c r="E574" s="317"/>
      <c r="F574" s="317"/>
      <c r="G574" s="304"/>
      <c r="H574" s="318"/>
      <c r="I574" s="318"/>
      <c r="J574" s="304"/>
      <c r="K574" s="304"/>
      <c r="L574" s="304"/>
      <c r="M574" s="304"/>
      <c r="N574" s="304"/>
      <c r="O574" s="304"/>
      <c r="P574" s="304"/>
      <c r="Q574" s="304"/>
      <c r="R574" s="304"/>
      <c r="S574" s="304"/>
      <c r="T574" s="304"/>
      <c r="U574" s="304"/>
      <c r="V574" s="304"/>
      <c r="W574" s="304"/>
      <c r="X574" s="304"/>
      <c r="Y574" s="304"/>
    </row>
    <row r="575" spans="1:25" ht="15.75" customHeight="1" x14ac:dyDescent="0.2">
      <c r="A575" s="317"/>
      <c r="B575" s="317"/>
      <c r="C575" s="317"/>
      <c r="D575" s="317"/>
      <c r="E575" s="317"/>
      <c r="F575" s="317"/>
      <c r="G575" s="304"/>
      <c r="H575" s="318"/>
      <c r="I575" s="318"/>
      <c r="J575" s="304"/>
      <c r="K575" s="304"/>
      <c r="L575" s="304"/>
      <c r="M575" s="304"/>
      <c r="N575" s="304"/>
      <c r="O575" s="304"/>
      <c r="P575" s="304"/>
      <c r="Q575" s="304"/>
      <c r="R575" s="304"/>
      <c r="S575" s="304"/>
      <c r="T575" s="304"/>
      <c r="U575" s="304"/>
      <c r="V575" s="304"/>
      <c r="W575" s="304"/>
      <c r="X575" s="304"/>
      <c r="Y575" s="304"/>
    </row>
    <row r="576" spans="1:25" ht="15.75" customHeight="1" x14ac:dyDescent="0.2">
      <c r="A576" s="317"/>
      <c r="B576" s="317"/>
      <c r="C576" s="317"/>
      <c r="D576" s="317"/>
      <c r="E576" s="317"/>
      <c r="F576" s="317"/>
      <c r="G576" s="304"/>
      <c r="H576" s="318"/>
      <c r="I576" s="318"/>
      <c r="J576" s="304"/>
      <c r="K576" s="304"/>
      <c r="L576" s="304"/>
      <c r="M576" s="304"/>
      <c r="N576" s="304"/>
      <c r="O576" s="304"/>
      <c r="P576" s="304"/>
      <c r="Q576" s="304"/>
      <c r="R576" s="304"/>
      <c r="S576" s="304"/>
      <c r="T576" s="304"/>
      <c r="U576" s="304"/>
      <c r="V576" s="304"/>
      <c r="W576" s="304"/>
      <c r="X576" s="304"/>
      <c r="Y576" s="304"/>
    </row>
    <row r="577" spans="1:25" ht="15.75" customHeight="1" x14ac:dyDescent="0.2">
      <c r="A577" s="317"/>
      <c r="B577" s="317"/>
      <c r="C577" s="317"/>
      <c r="D577" s="317"/>
      <c r="E577" s="317"/>
      <c r="F577" s="317"/>
      <c r="G577" s="304"/>
      <c r="H577" s="318"/>
      <c r="I577" s="318"/>
      <c r="J577" s="304"/>
      <c r="K577" s="304"/>
      <c r="L577" s="304"/>
      <c r="M577" s="304"/>
      <c r="N577" s="304"/>
      <c r="O577" s="304"/>
      <c r="P577" s="304"/>
      <c r="Q577" s="304"/>
      <c r="R577" s="304"/>
      <c r="S577" s="304"/>
      <c r="T577" s="304"/>
      <c r="U577" s="304"/>
      <c r="V577" s="304"/>
      <c r="W577" s="304"/>
      <c r="X577" s="304"/>
      <c r="Y577" s="304"/>
    </row>
    <row r="578" spans="1:25" ht="15.75" customHeight="1" x14ac:dyDescent="0.2">
      <c r="A578" s="317"/>
      <c r="B578" s="317"/>
      <c r="C578" s="317"/>
      <c r="D578" s="317"/>
      <c r="E578" s="317"/>
      <c r="F578" s="317"/>
      <c r="G578" s="304"/>
      <c r="H578" s="318"/>
      <c r="I578" s="318"/>
      <c r="J578" s="304"/>
      <c r="K578" s="304"/>
      <c r="L578" s="304"/>
      <c r="M578" s="304"/>
      <c r="N578" s="304"/>
      <c r="O578" s="304"/>
      <c r="P578" s="304"/>
      <c r="Q578" s="304"/>
      <c r="R578" s="304"/>
      <c r="S578" s="304"/>
      <c r="T578" s="304"/>
      <c r="U578" s="304"/>
      <c r="V578" s="304"/>
      <c r="W578" s="304"/>
      <c r="X578" s="304"/>
      <c r="Y578" s="304"/>
    </row>
    <row r="579" spans="1:25" ht="15.75" customHeight="1" x14ac:dyDescent="0.2">
      <c r="A579" s="317"/>
      <c r="B579" s="317"/>
      <c r="C579" s="317"/>
      <c r="D579" s="317"/>
      <c r="E579" s="317"/>
      <c r="F579" s="317"/>
      <c r="G579" s="304"/>
      <c r="H579" s="318"/>
      <c r="I579" s="318"/>
      <c r="J579" s="304"/>
      <c r="K579" s="304"/>
      <c r="L579" s="304"/>
      <c r="M579" s="304"/>
      <c r="N579" s="304"/>
      <c r="O579" s="304"/>
      <c r="P579" s="304"/>
      <c r="Q579" s="304"/>
      <c r="R579" s="304"/>
      <c r="S579" s="304"/>
      <c r="T579" s="304"/>
      <c r="U579" s="304"/>
      <c r="V579" s="304"/>
      <c r="W579" s="304"/>
      <c r="X579" s="304"/>
      <c r="Y579" s="304"/>
    </row>
    <row r="580" spans="1:25" ht="15.75" customHeight="1" x14ac:dyDescent="0.2">
      <c r="A580" s="317"/>
      <c r="B580" s="317"/>
      <c r="C580" s="317"/>
      <c r="D580" s="317"/>
      <c r="E580" s="317"/>
      <c r="F580" s="317"/>
      <c r="G580" s="304"/>
      <c r="H580" s="318"/>
      <c r="I580" s="318"/>
      <c r="J580" s="304"/>
      <c r="K580" s="304"/>
      <c r="L580" s="304"/>
      <c r="M580" s="304"/>
      <c r="N580" s="304"/>
      <c r="O580" s="304"/>
      <c r="P580" s="304"/>
      <c r="Q580" s="304"/>
      <c r="R580" s="304"/>
      <c r="S580" s="304"/>
      <c r="T580" s="304"/>
      <c r="U580" s="304"/>
      <c r="V580" s="304"/>
      <c r="W580" s="304"/>
      <c r="X580" s="304"/>
      <c r="Y580" s="304"/>
    </row>
    <row r="581" spans="1:25" ht="15.75" customHeight="1" x14ac:dyDescent="0.2">
      <c r="A581" s="317"/>
      <c r="B581" s="317"/>
      <c r="C581" s="317"/>
      <c r="D581" s="317"/>
      <c r="E581" s="317"/>
      <c r="F581" s="317"/>
      <c r="G581" s="304"/>
      <c r="H581" s="318"/>
      <c r="I581" s="318"/>
      <c r="J581" s="304"/>
      <c r="K581" s="304"/>
      <c r="L581" s="304"/>
      <c r="M581" s="304"/>
      <c r="N581" s="304"/>
      <c r="O581" s="304"/>
      <c r="P581" s="304"/>
      <c r="Q581" s="304"/>
      <c r="R581" s="304"/>
      <c r="S581" s="304"/>
      <c r="T581" s="304"/>
      <c r="U581" s="304"/>
      <c r="V581" s="304"/>
      <c r="W581" s="304"/>
      <c r="X581" s="304"/>
      <c r="Y581" s="304"/>
    </row>
    <row r="582" spans="1:25" ht="15.75" customHeight="1" x14ac:dyDescent="0.2">
      <c r="A582" s="317"/>
      <c r="B582" s="317"/>
      <c r="C582" s="317"/>
      <c r="D582" s="317"/>
      <c r="E582" s="317"/>
      <c r="F582" s="317"/>
      <c r="G582" s="304"/>
      <c r="H582" s="318"/>
      <c r="I582" s="318"/>
      <c r="J582" s="304"/>
      <c r="K582" s="304"/>
      <c r="L582" s="304"/>
      <c r="M582" s="304"/>
      <c r="N582" s="304"/>
      <c r="O582" s="304"/>
      <c r="P582" s="304"/>
      <c r="Q582" s="304"/>
      <c r="R582" s="304"/>
      <c r="S582" s="304"/>
      <c r="T582" s="304"/>
      <c r="U582" s="304"/>
      <c r="V582" s="304"/>
      <c r="W582" s="304"/>
      <c r="X582" s="304"/>
      <c r="Y582" s="304"/>
    </row>
    <row r="583" spans="1:25" ht="15.75" customHeight="1" x14ac:dyDescent="0.2">
      <c r="A583" s="317"/>
      <c r="B583" s="317"/>
      <c r="C583" s="317"/>
      <c r="D583" s="317"/>
      <c r="E583" s="317"/>
      <c r="F583" s="317"/>
      <c r="G583" s="304"/>
      <c r="H583" s="318"/>
      <c r="I583" s="318"/>
      <c r="J583" s="304"/>
      <c r="K583" s="304"/>
      <c r="L583" s="304"/>
      <c r="M583" s="304"/>
      <c r="N583" s="304"/>
      <c r="O583" s="304"/>
      <c r="P583" s="304"/>
      <c r="Q583" s="304"/>
      <c r="R583" s="304"/>
      <c r="S583" s="304"/>
      <c r="T583" s="304"/>
      <c r="U583" s="304"/>
      <c r="V583" s="304"/>
      <c r="W583" s="304"/>
      <c r="X583" s="304"/>
      <c r="Y583" s="304"/>
    </row>
    <row r="584" spans="1:25" ht="15.75" customHeight="1" x14ac:dyDescent="0.2">
      <c r="A584" s="317"/>
      <c r="B584" s="317"/>
      <c r="C584" s="317"/>
      <c r="D584" s="317"/>
      <c r="E584" s="317"/>
      <c r="F584" s="317"/>
      <c r="G584" s="304"/>
      <c r="H584" s="318"/>
      <c r="I584" s="318"/>
      <c r="J584" s="304"/>
      <c r="K584" s="304"/>
      <c r="L584" s="304"/>
      <c r="M584" s="304"/>
      <c r="N584" s="304"/>
      <c r="O584" s="304"/>
      <c r="P584" s="304"/>
      <c r="Q584" s="304"/>
      <c r="R584" s="304"/>
      <c r="S584" s="304"/>
      <c r="T584" s="304"/>
      <c r="U584" s="304"/>
      <c r="V584" s="304"/>
      <c r="W584" s="304"/>
      <c r="X584" s="304"/>
      <c r="Y584" s="304"/>
    </row>
    <row r="585" spans="1:25" ht="15.75" customHeight="1" x14ac:dyDescent="0.2">
      <c r="A585" s="317"/>
      <c r="B585" s="317"/>
      <c r="C585" s="317"/>
      <c r="D585" s="317"/>
      <c r="E585" s="317"/>
      <c r="F585" s="317"/>
      <c r="G585" s="304"/>
      <c r="H585" s="318"/>
      <c r="I585" s="318"/>
      <c r="J585" s="304"/>
      <c r="K585" s="304"/>
      <c r="L585" s="304"/>
      <c r="M585" s="304"/>
      <c r="N585" s="304"/>
      <c r="O585" s="304"/>
      <c r="P585" s="304"/>
      <c r="Q585" s="304"/>
      <c r="R585" s="304"/>
      <c r="S585" s="304"/>
      <c r="T585" s="304"/>
      <c r="U585" s="304"/>
      <c r="V585" s="304"/>
      <c r="W585" s="304"/>
      <c r="X585" s="304"/>
      <c r="Y585" s="304"/>
    </row>
    <row r="586" spans="1:25" ht="15.75" customHeight="1" x14ac:dyDescent="0.2">
      <c r="A586" s="317"/>
      <c r="B586" s="317"/>
      <c r="C586" s="317"/>
      <c r="D586" s="317"/>
      <c r="E586" s="317"/>
      <c r="F586" s="317"/>
      <c r="G586" s="304"/>
      <c r="H586" s="318"/>
      <c r="I586" s="318"/>
      <c r="J586" s="304"/>
      <c r="K586" s="304"/>
      <c r="L586" s="304"/>
      <c r="M586" s="304"/>
      <c r="N586" s="304"/>
      <c r="O586" s="304"/>
      <c r="P586" s="304"/>
      <c r="Q586" s="304"/>
      <c r="R586" s="304"/>
      <c r="S586" s="304"/>
      <c r="T586" s="304"/>
      <c r="U586" s="304"/>
      <c r="V586" s="304"/>
      <c r="W586" s="304"/>
      <c r="X586" s="304"/>
      <c r="Y586" s="304"/>
    </row>
    <row r="587" spans="1:25" ht="15.75" customHeight="1" x14ac:dyDescent="0.2">
      <c r="A587" s="317"/>
      <c r="B587" s="317"/>
      <c r="C587" s="317"/>
      <c r="D587" s="317"/>
      <c r="E587" s="317"/>
      <c r="F587" s="317"/>
      <c r="G587" s="304"/>
      <c r="H587" s="318"/>
      <c r="I587" s="318"/>
      <c r="J587" s="304"/>
      <c r="K587" s="304"/>
      <c r="L587" s="304"/>
      <c r="M587" s="304"/>
      <c r="N587" s="304"/>
      <c r="O587" s="304"/>
      <c r="P587" s="304"/>
      <c r="Q587" s="304"/>
      <c r="R587" s="304"/>
      <c r="S587" s="304"/>
      <c r="T587" s="304"/>
      <c r="U587" s="304"/>
      <c r="V587" s="304"/>
      <c r="W587" s="304"/>
      <c r="X587" s="304"/>
      <c r="Y587" s="304"/>
    </row>
    <row r="588" spans="1:25" ht="15.75" customHeight="1" x14ac:dyDescent="0.2">
      <c r="A588" s="317"/>
      <c r="B588" s="317"/>
      <c r="C588" s="317"/>
      <c r="D588" s="317"/>
      <c r="E588" s="317"/>
      <c r="F588" s="317"/>
      <c r="G588" s="304"/>
      <c r="H588" s="318"/>
      <c r="I588" s="318"/>
      <c r="J588" s="304"/>
      <c r="K588" s="304"/>
      <c r="L588" s="304"/>
      <c r="M588" s="304"/>
      <c r="N588" s="304"/>
      <c r="O588" s="304"/>
      <c r="P588" s="304"/>
      <c r="Q588" s="304"/>
      <c r="R588" s="304"/>
      <c r="S588" s="304"/>
      <c r="T588" s="304"/>
      <c r="U588" s="304"/>
      <c r="V588" s="304"/>
      <c r="W588" s="304"/>
      <c r="X588" s="304"/>
      <c r="Y588" s="304"/>
    </row>
    <row r="589" spans="1:25" ht="15.75" customHeight="1" x14ac:dyDescent="0.2">
      <c r="A589" s="317"/>
      <c r="B589" s="317"/>
      <c r="C589" s="317"/>
      <c r="D589" s="317"/>
      <c r="E589" s="317"/>
      <c r="F589" s="317"/>
      <c r="G589" s="304"/>
      <c r="H589" s="318"/>
      <c r="I589" s="318"/>
      <c r="J589" s="304"/>
      <c r="K589" s="304"/>
      <c r="L589" s="304"/>
      <c r="M589" s="304"/>
      <c r="N589" s="304"/>
      <c r="O589" s="304"/>
      <c r="P589" s="304"/>
      <c r="Q589" s="304"/>
      <c r="R589" s="304"/>
      <c r="S589" s="304"/>
      <c r="T589" s="304"/>
      <c r="U589" s="304"/>
      <c r="V589" s="304"/>
      <c r="W589" s="304"/>
      <c r="X589" s="304"/>
      <c r="Y589" s="304"/>
    </row>
    <row r="590" spans="1:25" ht="15.75" customHeight="1" x14ac:dyDescent="0.2">
      <c r="A590" s="317"/>
      <c r="B590" s="317"/>
      <c r="C590" s="317"/>
      <c r="D590" s="317"/>
      <c r="E590" s="317"/>
      <c r="F590" s="317"/>
      <c r="G590" s="304"/>
      <c r="H590" s="318"/>
      <c r="I590" s="318"/>
      <c r="J590" s="304"/>
      <c r="K590" s="304"/>
      <c r="L590" s="304"/>
      <c r="M590" s="304"/>
      <c r="N590" s="304"/>
      <c r="O590" s="304"/>
      <c r="P590" s="304"/>
      <c r="Q590" s="304"/>
      <c r="R590" s="304"/>
      <c r="S590" s="304"/>
      <c r="T590" s="304"/>
      <c r="U590" s="304"/>
      <c r="V590" s="304"/>
      <c r="W590" s="304"/>
      <c r="X590" s="304"/>
      <c r="Y590" s="304"/>
    </row>
    <row r="591" spans="1:25" ht="15.75" customHeight="1" x14ac:dyDescent="0.2">
      <c r="A591" s="317"/>
      <c r="B591" s="317"/>
      <c r="C591" s="317"/>
      <c r="D591" s="317"/>
      <c r="E591" s="317"/>
      <c r="F591" s="317"/>
      <c r="G591" s="304"/>
      <c r="H591" s="318"/>
      <c r="I591" s="318"/>
      <c r="J591" s="304"/>
      <c r="K591" s="304"/>
      <c r="L591" s="304"/>
      <c r="M591" s="304"/>
      <c r="N591" s="304"/>
      <c r="O591" s="304"/>
      <c r="P591" s="304"/>
      <c r="Q591" s="304"/>
      <c r="R591" s="304"/>
      <c r="S591" s="304"/>
      <c r="T591" s="304"/>
      <c r="U591" s="304"/>
      <c r="V591" s="304"/>
      <c r="W591" s="304"/>
      <c r="X591" s="304"/>
      <c r="Y591" s="304"/>
    </row>
    <row r="592" spans="1:25" ht="15.75" customHeight="1" x14ac:dyDescent="0.2">
      <c r="A592" s="317"/>
      <c r="B592" s="317"/>
      <c r="C592" s="317"/>
      <c r="D592" s="317"/>
      <c r="E592" s="317"/>
      <c r="F592" s="317"/>
      <c r="G592" s="304"/>
      <c r="H592" s="318"/>
      <c r="I592" s="318"/>
      <c r="J592" s="304"/>
      <c r="K592" s="304"/>
      <c r="L592" s="304"/>
      <c r="M592" s="304"/>
      <c r="N592" s="304"/>
      <c r="O592" s="304"/>
      <c r="P592" s="304"/>
      <c r="Q592" s="304"/>
      <c r="R592" s="304"/>
      <c r="S592" s="304"/>
      <c r="T592" s="304"/>
      <c r="U592" s="304"/>
      <c r="V592" s="304"/>
      <c r="W592" s="304"/>
      <c r="X592" s="304"/>
      <c r="Y592" s="304"/>
    </row>
    <row r="593" spans="1:25" ht="15.75" customHeight="1" x14ac:dyDescent="0.2">
      <c r="A593" s="317"/>
      <c r="B593" s="317"/>
      <c r="C593" s="317"/>
      <c r="D593" s="317"/>
      <c r="E593" s="317"/>
      <c r="F593" s="317"/>
      <c r="G593" s="304"/>
      <c r="H593" s="318"/>
      <c r="I593" s="318"/>
      <c r="J593" s="304"/>
      <c r="K593" s="304"/>
      <c r="L593" s="304"/>
      <c r="M593" s="304"/>
      <c r="N593" s="304"/>
      <c r="O593" s="304"/>
      <c r="P593" s="304"/>
      <c r="Q593" s="304"/>
      <c r="R593" s="304"/>
      <c r="S593" s="304"/>
      <c r="T593" s="304"/>
      <c r="U593" s="304"/>
      <c r="V593" s="304"/>
      <c r="W593" s="304"/>
      <c r="X593" s="304"/>
      <c r="Y593" s="304"/>
    </row>
    <row r="594" spans="1:25" ht="15.75" customHeight="1" x14ac:dyDescent="0.2">
      <c r="A594" s="317"/>
      <c r="B594" s="317"/>
      <c r="C594" s="317"/>
      <c r="D594" s="317"/>
      <c r="E594" s="317"/>
      <c r="F594" s="317"/>
      <c r="G594" s="304"/>
      <c r="H594" s="318"/>
      <c r="I594" s="318"/>
      <c r="J594" s="304"/>
      <c r="K594" s="304"/>
      <c r="L594" s="304"/>
      <c r="M594" s="304"/>
      <c r="N594" s="304"/>
      <c r="O594" s="304"/>
      <c r="P594" s="304"/>
      <c r="Q594" s="304"/>
      <c r="R594" s="304"/>
      <c r="S594" s="304"/>
      <c r="T594" s="304"/>
      <c r="U594" s="304"/>
      <c r="V594" s="304"/>
      <c r="W594" s="304"/>
      <c r="X594" s="304"/>
      <c r="Y594" s="304"/>
    </row>
    <row r="595" spans="1:25" ht="15.75" customHeight="1" x14ac:dyDescent="0.2">
      <c r="A595" s="317"/>
      <c r="B595" s="317"/>
      <c r="C595" s="317"/>
      <c r="D595" s="317"/>
      <c r="E595" s="317"/>
      <c r="F595" s="317"/>
      <c r="G595" s="304"/>
      <c r="H595" s="318"/>
      <c r="I595" s="318"/>
      <c r="J595" s="304"/>
      <c r="K595" s="304"/>
      <c r="L595" s="304"/>
      <c r="M595" s="304"/>
      <c r="N595" s="304"/>
      <c r="O595" s="304"/>
      <c r="P595" s="304"/>
      <c r="Q595" s="304"/>
      <c r="R595" s="304"/>
      <c r="S595" s="304"/>
      <c r="T595" s="304"/>
      <c r="U595" s="304"/>
      <c r="V595" s="304"/>
      <c r="W595" s="304"/>
      <c r="X595" s="304"/>
      <c r="Y595" s="304"/>
    </row>
    <row r="596" spans="1:25" ht="15.75" customHeight="1" x14ac:dyDescent="0.2">
      <c r="A596" s="317"/>
      <c r="B596" s="317"/>
      <c r="C596" s="317"/>
      <c r="D596" s="317"/>
      <c r="E596" s="317"/>
      <c r="F596" s="317"/>
      <c r="G596" s="304"/>
      <c r="H596" s="318"/>
      <c r="I596" s="318"/>
      <c r="J596" s="304"/>
      <c r="K596" s="304"/>
      <c r="L596" s="304"/>
      <c r="M596" s="304"/>
      <c r="N596" s="304"/>
      <c r="O596" s="304"/>
      <c r="P596" s="304"/>
      <c r="Q596" s="304"/>
      <c r="R596" s="304"/>
      <c r="S596" s="304"/>
      <c r="T596" s="304"/>
      <c r="U596" s="304"/>
      <c r="V596" s="304"/>
      <c r="W596" s="304"/>
      <c r="X596" s="304"/>
      <c r="Y596" s="304"/>
    </row>
    <row r="597" spans="1:25" ht="15.75" customHeight="1" x14ac:dyDescent="0.2">
      <c r="A597" s="317"/>
      <c r="B597" s="317"/>
      <c r="C597" s="317"/>
      <c r="D597" s="317"/>
      <c r="E597" s="317"/>
      <c r="F597" s="317"/>
      <c r="G597" s="304"/>
      <c r="H597" s="318"/>
      <c r="I597" s="318"/>
      <c r="J597" s="304"/>
      <c r="K597" s="304"/>
      <c r="L597" s="304"/>
      <c r="M597" s="304"/>
      <c r="N597" s="304"/>
      <c r="O597" s="304"/>
      <c r="P597" s="304"/>
      <c r="Q597" s="304"/>
      <c r="R597" s="304"/>
      <c r="S597" s="304"/>
      <c r="T597" s="304"/>
      <c r="U597" s="304"/>
      <c r="V597" s="304"/>
      <c r="W597" s="304"/>
      <c r="X597" s="304"/>
      <c r="Y597" s="304"/>
    </row>
    <row r="598" spans="1:25" ht="15.75" customHeight="1" x14ac:dyDescent="0.2">
      <c r="A598" s="317"/>
      <c r="B598" s="317"/>
      <c r="C598" s="317"/>
      <c r="D598" s="317"/>
      <c r="E598" s="317"/>
      <c r="F598" s="317"/>
      <c r="G598" s="304"/>
      <c r="H598" s="318"/>
      <c r="I598" s="318"/>
      <c r="J598" s="304"/>
      <c r="K598" s="304"/>
      <c r="L598" s="304"/>
      <c r="M598" s="304"/>
      <c r="N598" s="304"/>
      <c r="O598" s="304"/>
      <c r="P598" s="304"/>
      <c r="Q598" s="304"/>
      <c r="R598" s="304"/>
      <c r="S598" s="304"/>
      <c r="T598" s="304"/>
      <c r="U598" s="304"/>
      <c r="V598" s="304"/>
      <c r="W598" s="304"/>
      <c r="X598" s="304"/>
      <c r="Y598" s="304"/>
    </row>
    <row r="599" spans="1:25" ht="15.75" customHeight="1" x14ac:dyDescent="0.2">
      <c r="A599" s="317"/>
      <c r="B599" s="317"/>
      <c r="C599" s="317"/>
      <c r="D599" s="317"/>
      <c r="E599" s="317"/>
      <c r="F599" s="317"/>
      <c r="G599" s="304"/>
      <c r="H599" s="318"/>
      <c r="I599" s="318"/>
      <c r="J599" s="304"/>
      <c r="K599" s="304"/>
      <c r="L599" s="304"/>
      <c r="M599" s="304"/>
      <c r="N599" s="304"/>
      <c r="O599" s="304"/>
      <c r="P599" s="304"/>
      <c r="Q599" s="304"/>
      <c r="R599" s="304"/>
      <c r="S599" s="304"/>
      <c r="T599" s="304"/>
      <c r="U599" s="304"/>
      <c r="V599" s="304"/>
      <c r="W599" s="304"/>
      <c r="X599" s="304"/>
      <c r="Y599" s="304"/>
    </row>
    <row r="600" spans="1:25" ht="15.75" customHeight="1" x14ac:dyDescent="0.2">
      <c r="A600" s="317"/>
      <c r="B600" s="317"/>
      <c r="C600" s="317"/>
      <c r="D600" s="317"/>
      <c r="E600" s="317"/>
      <c r="F600" s="317"/>
      <c r="G600" s="304"/>
      <c r="H600" s="318"/>
      <c r="I600" s="318"/>
      <c r="J600" s="304"/>
      <c r="K600" s="304"/>
      <c r="L600" s="304"/>
      <c r="M600" s="304"/>
      <c r="N600" s="304"/>
      <c r="O600" s="304"/>
      <c r="P600" s="304"/>
      <c r="Q600" s="304"/>
      <c r="R600" s="304"/>
      <c r="S600" s="304"/>
      <c r="T600" s="304"/>
      <c r="U600" s="304"/>
      <c r="V600" s="304"/>
      <c r="W600" s="304"/>
      <c r="X600" s="304"/>
      <c r="Y600" s="304"/>
    </row>
    <row r="601" spans="1:25" ht="15.75" customHeight="1" x14ac:dyDescent="0.2">
      <c r="A601" s="317"/>
      <c r="B601" s="317"/>
      <c r="C601" s="317"/>
      <c r="D601" s="317"/>
      <c r="E601" s="317"/>
      <c r="F601" s="317"/>
      <c r="G601" s="304"/>
      <c r="H601" s="318"/>
      <c r="I601" s="318"/>
      <c r="J601" s="304"/>
      <c r="K601" s="304"/>
      <c r="L601" s="304"/>
      <c r="M601" s="304"/>
      <c r="N601" s="304"/>
      <c r="O601" s="304"/>
      <c r="P601" s="304"/>
      <c r="Q601" s="304"/>
      <c r="R601" s="304"/>
      <c r="S601" s="304"/>
      <c r="T601" s="304"/>
      <c r="U601" s="304"/>
      <c r="V601" s="304"/>
      <c r="W601" s="304"/>
      <c r="X601" s="304"/>
      <c r="Y601" s="304"/>
    </row>
    <row r="602" spans="1:25" ht="15.75" customHeight="1" x14ac:dyDescent="0.2">
      <c r="A602" s="317"/>
      <c r="B602" s="317"/>
      <c r="C602" s="317"/>
      <c r="D602" s="317"/>
      <c r="E602" s="317"/>
      <c r="F602" s="317"/>
      <c r="G602" s="304"/>
      <c r="H602" s="318"/>
      <c r="I602" s="318"/>
      <c r="J602" s="304"/>
      <c r="K602" s="304"/>
      <c r="L602" s="304"/>
      <c r="M602" s="304"/>
      <c r="N602" s="304"/>
      <c r="O602" s="304"/>
      <c r="P602" s="304"/>
      <c r="Q602" s="304"/>
      <c r="R602" s="304"/>
      <c r="S602" s="304"/>
      <c r="T602" s="304"/>
      <c r="U602" s="304"/>
      <c r="V602" s="304"/>
      <c r="W602" s="304"/>
      <c r="X602" s="304"/>
      <c r="Y602" s="304"/>
    </row>
    <row r="603" spans="1:25" ht="15.75" customHeight="1" x14ac:dyDescent="0.2">
      <c r="A603" s="317"/>
      <c r="B603" s="317"/>
      <c r="C603" s="317"/>
      <c r="D603" s="317"/>
      <c r="E603" s="317"/>
      <c r="F603" s="317"/>
      <c r="G603" s="304"/>
      <c r="H603" s="318"/>
      <c r="I603" s="318"/>
      <c r="J603" s="304"/>
      <c r="K603" s="304"/>
      <c r="L603" s="304"/>
      <c r="M603" s="304"/>
      <c r="N603" s="304"/>
      <c r="O603" s="304"/>
      <c r="P603" s="304"/>
      <c r="Q603" s="304"/>
      <c r="R603" s="304"/>
      <c r="S603" s="304"/>
      <c r="T603" s="304"/>
      <c r="U603" s="304"/>
      <c r="V603" s="304"/>
      <c r="W603" s="304"/>
      <c r="X603" s="304"/>
      <c r="Y603" s="304"/>
    </row>
    <row r="604" spans="1:25" ht="15.75" customHeight="1" x14ac:dyDescent="0.2">
      <c r="A604" s="317"/>
      <c r="B604" s="317"/>
      <c r="C604" s="317"/>
      <c r="D604" s="317"/>
      <c r="E604" s="317"/>
      <c r="F604" s="317"/>
      <c r="G604" s="304"/>
      <c r="H604" s="318"/>
      <c r="I604" s="318"/>
      <c r="J604" s="304"/>
      <c r="K604" s="304"/>
      <c r="L604" s="304"/>
      <c r="M604" s="304"/>
      <c r="N604" s="304"/>
      <c r="O604" s="304"/>
      <c r="P604" s="304"/>
      <c r="Q604" s="304"/>
      <c r="R604" s="304"/>
      <c r="S604" s="304"/>
      <c r="T604" s="304"/>
      <c r="U604" s="304"/>
      <c r="V604" s="304"/>
      <c r="W604" s="304"/>
      <c r="X604" s="304"/>
      <c r="Y604" s="304"/>
    </row>
    <row r="605" spans="1:25" ht="15.75" customHeight="1" x14ac:dyDescent="0.2">
      <c r="A605" s="317"/>
      <c r="B605" s="317"/>
      <c r="C605" s="317"/>
      <c r="D605" s="317"/>
      <c r="E605" s="317"/>
      <c r="F605" s="317"/>
      <c r="G605" s="304"/>
      <c r="H605" s="318"/>
      <c r="I605" s="318"/>
      <c r="J605" s="304"/>
      <c r="K605" s="304"/>
      <c r="L605" s="304"/>
      <c r="M605" s="304"/>
      <c r="N605" s="304"/>
      <c r="O605" s="304"/>
      <c r="P605" s="304"/>
      <c r="Q605" s="304"/>
      <c r="R605" s="304"/>
      <c r="S605" s="304"/>
      <c r="T605" s="304"/>
      <c r="U605" s="304"/>
      <c r="V605" s="304"/>
      <c r="W605" s="304"/>
      <c r="X605" s="304"/>
      <c r="Y605" s="304"/>
    </row>
    <row r="606" spans="1:25" ht="15.75" customHeight="1" x14ac:dyDescent="0.2">
      <c r="A606" s="317"/>
      <c r="B606" s="317"/>
      <c r="C606" s="317"/>
      <c r="D606" s="317"/>
      <c r="E606" s="317"/>
      <c r="F606" s="317"/>
      <c r="G606" s="304"/>
      <c r="H606" s="318"/>
      <c r="I606" s="318"/>
      <c r="J606" s="304"/>
      <c r="K606" s="304"/>
      <c r="L606" s="304"/>
      <c r="M606" s="304"/>
      <c r="N606" s="304"/>
      <c r="O606" s="304"/>
      <c r="P606" s="304"/>
      <c r="Q606" s="304"/>
      <c r="R606" s="304"/>
      <c r="S606" s="304"/>
      <c r="T606" s="304"/>
      <c r="U606" s="304"/>
      <c r="V606" s="304"/>
      <c r="W606" s="304"/>
      <c r="X606" s="304"/>
      <c r="Y606" s="304"/>
    </row>
    <row r="607" spans="1:25" ht="15.75" customHeight="1" x14ac:dyDescent="0.2">
      <c r="A607" s="317"/>
      <c r="B607" s="317"/>
      <c r="C607" s="317"/>
      <c r="D607" s="317"/>
      <c r="E607" s="317"/>
      <c r="F607" s="317"/>
      <c r="G607" s="304"/>
      <c r="H607" s="318"/>
      <c r="I607" s="318"/>
      <c r="J607" s="304"/>
      <c r="K607" s="304"/>
      <c r="L607" s="304"/>
      <c r="M607" s="304"/>
      <c r="N607" s="304"/>
      <c r="O607" s="304"/>
      <c r="P607" s="304"/>
      <c r="Q607" s="304"/>
      <c r="R607" s="304"/>
      <c r="S607" s="304"/>
      <c r="T607" s="304"/>
      <c r="U607" s="304"/>
      <c r="V607" s="304"/>
      <c r="W607" s="304"/>
      <c r="X607" s="304"/>
      <c r="Y607" s="304"/>
    </row>
    <row r="608" spans="1:25" ht="15.75" customHeight="1" x14ac:dyDescent="0.2">
      <c r="A608" s="317"/>
      <c r="B608" s="317"/>
      <c r="C608" s="317"/>
      <c r="D608" s="317"/>
      <c r="E608" s="317"/>
      <c r="F608" s="317"/>
      <c r="G608" s="304"/>
      <c r="H608" s="318"/>
      <c r="I608" s="318"/>
      <c r="J608" s="304"/>
      <c r="K608" s="304"/>
      <c r="L608" s="304"/>
      <c r="M608" s="304"/>
      <c r="N608" s="304"/>
      <c r="O608" s="304"/>
      <c r="P608" s="304"/>
      <c r="Q608" s="304"/>
      <c r="R608" s="304"/>
      <c r="S608" s="304"/>
      <c r="T608" s="304"/>
      <c r="U608" s="304"/>
      <c r="V608" s="304"/>
      <c r="W608" s="304"/>
      <c r="X608" s="304"/>
      <c r="Y608" s="304"/>
    </row>
    <row r="609" spans="1:25" ht="15.75" customHeight="1" x14ac:dyDescent="0.2">
      <c r="A609" s="317"/>
      <c r="B609" s="317"/>
      <c r="C609" s="317"/>
      <c r="D609" s="317"/>
      <c r="E609" s="317"/>
      <c r="F609" s="317"/>
      <c r="G609" s="304"/>
      <c r="H609" s="318"/>
      <c r="I609" s="318"/>
      <c r="J609" s="304"/>
      <c r="K609" s="304"/>
      <c r="L609" s="304"/>
      <c r="M609" s="304"/>
      <c r="N609" s="304"/>
      <c r="O609" s="304"/>
      <c r="P609" s="304"/>
      <c r="Q609" s="304"/>
      <c r="R609" s="304"/>
      <c r="S609" s="304"/>
      <c r="T609" s="304"/>
      <c r="U609" s="304"/>
      <c r="V609" s="304"/>
      <c r="W609" s="304"/>
      <c r="X609" s="304"/>
      <c r="Y609" s="304"/>
    </row>
    <row r="610" spans="1:25" ht="15.75" customHeight="1" x14ac:dyDescent="0.2">
      <c r="A610" s="317"/>
      <c r="B610" s="317"/>
      <c r="C610" s="317"/>
      <c r="D610" s="317"/>
      <c r="E610" s="317"/>
      <c r="F610" s="317"/>
      <c r="G610" s="304"/>
      <c r="H610" s="318"/>
      <c r="I610" s="318"/>
      <c r="J610" s="304"/>
      <c r="K610" s="304"/>
      <c r="L610" s="304"/>
      <c r="M610" s="304"/>
      <c r="N610" s="304"/>
      <c r="O610" s="304"/>
      <c r="P610" s="304"/>
      <c r="Q610" s="304"/>
      <c r="R610" s="304"/>
      <c r="S610" s="304"/>
      <c r="T610" s="304"/>
      <c r="U610" s="304"/>
      <c r="V610" s="304"/>
      <c r="W610" s="304"/>
      <c r="X610" s="304"/>
      <c r="Y610" s="304"/>
    </row>
    <row r="611" spans="1:25" ht="15.75" customHeight="1" x14ac:dyDescent="0.2">
      <c r="A611" s="317"/>
      <c r="B611" s="317"/>
      <c r="C611" s="317"/>
      <c r="D611" s="317"/>
      <c r="E611" s="317"/>
      <c r="F611" s="317"/>
      <c r="G611" s="304"/>
      <c r="H611" s="318"/>
      <c r="I611" s="318"/>
      <c r="J611" s="304"/>
      <c r="K611" s="304"/>
      <c r="L611" s="304"/>
      <c r="M611" s="304"/>
      <c r="N611" s="304"/>
      <c r="O611" s="304"/>
      <c r="P611" s="304"/>
      <c r="Q611" s="304"/>
      <c r="R611" s="304"/>
      <c r="S611" s="304"/>
      <c r="T611" s="304"/>
      <c r="U611" s="304"/>
      <c r="V611" s="304"/>
      <c r="W611" s="304"/>
      <c r="X611" s="304"/>
      <c r="Y611" s="304"/>
    </row>
    <row r="612" spans="1:25" ht="15.75" customHeight="1" x14ac:dyDescent="0.2">
      <c r="A612" s="317"/>
      <c r="B612" s="317"/>
      <c r="C612" s="317"/>
      <c r="D612" s="317"/>
      <c r="E612" s="317"/>
      <c r="F612" s="317"/>
      <c r="G612" s="304"/>
      <c r="H612" s="318"/>
      <c r="I612" s="318"/>
      <c r="J612" s="304"/>
      <c r="K612" s="304"/>
      <c r="L612" s="304"/>
      <c r="M612" s="304"/>
      <c r="N612" s="304"/>
      <c r="O612" s="304"/>
      <c r="P612" s="304"/>
      <c r="Q612" s="304"/>
      <c r="R612" s="304"/>
      <c r="S612" s="304"/>
      <c r="T612" s="304"/>
      <c r="U612" s="304"/>
      <c r="V612" s="304"/>
      <c r="W612" s="304"/>
      <c r="X612" s="304"/>
      <c r="Y612" s="304"/>
    </row>
    <row r="613" spans="1:25" ht="15.75" customHeight="1" x14ac:dyDescent="0.2">
      <c r="A613" s="317"/>
      <c r="B613" s="317"/>
      <c r="C613" s="317"/>
      <c r="D613" s="317"/>
      <c r="E613" s="317"/>
      <c r="F613" s="317"/>
      <c r="G613" s="304"/>
      <c r="H613" s="318"/>
      <c r="I613" s="318"/>
      <c r="J613" s="304"/>
      <c r="K613" s="304"/>
      <c r="L613" s="304"/>
      <c r="M613" s="304"/>
      <c r="N613" s="304"/>
      <c r="O613" s="304"/>
      <c r="P613" s="304"/>
      <c r="Q613" s="304"/>
      <c r="R613" s="304"/>
      <c r="S613" s="304"/>
      <c r="T613" s="304"/>
      <c r="U613" s="304"/>
      <c r="V613" s="304"/>
      <c r="W613" s="304"/>
      <c r="X613" s="304"/>
      <c r="Y613" s="304"/>
    </row>
    <row r="614" spans="1:25" ht="15.75" customHeight="1" x14ac:dyDescent="0.2">
      <c r="A614" s="317"/>
      <c r="B614" s="317"/>
      <c r="C614" s="317"/>
      <c r="D614" s="317"/>
      <c r="E614" s="317"/>
      <c r="F614" s="317"/>
      <c r="G614" s="304"/>
      <c r="H614" s="318"/>
      <c r="I614" s="318"/>
      <c r="J614" s="304"/>
      <c r="K614" s="304"/>
      <c r="L614" s="304"/>
      <c r="M614" s="304"/>
      <c r="N614" s="304"/>
      <c r="O614" s="304"/>
      <c r="P614" s="304"/>
      <c r="Q614" s="304"/>
      <c r="R614" s="304"/>
      <c r="S614" s="304"/>
      <c r="T614" s="304"/>
      <c r="U614" s="304"/>
      <c r="V614" s="304"/>
      <c r="W614" s="304"/>
      <c r="X614" s="304"/>
      <c r="Y614" s="304"/>
    </row>
    <row r="615" spans="1:25" ht="15.75" customHeight="1" x14ac:dyDescent="0.2">
      <c r="A615" s="317"/>
      <c r="B615" s="317"/>
      <c r="C615" s="317"/>
      <c r="D615" s="317"/>
      <c r="E615" s="317"/>
      <c r="F615" s="317"/>
      <c r="G615" s="304"/>
      <c r="H615" s="318"/>
      <c r="I615" s="318"/>
      <c r="J615" s="304"/>
      <c r="K615" s="304"/>
      <c r="L615" s="304"/>
      <c r="M615" s="304"/>
      <c r="N615" s="304"/>
      <c r="O615" s="304"/>
      <c r="P615" s="304"/>
      <c r="Q615" s="304"/>
      <c r="R615" s="304"/>
      <c r="S615" s="304"/>
      <c r="T615" s="304"/>
      <c r="U615" s="304"/>
      <c r="V615" s="304"/>
      <c r="W615" s="304"/>
      <c r="X615" s="304"/>
      <c r="Y615" s="304"/>
    </row>
    <row r="616" spans="1:25" ht="15.75" customHeight="1" x14ac:dyDescent="0.2">
      <c r="A616" s="317"/>
      <c r="B616" s="317"/>
      <c r="C616" s="317"/>
      <c r="D616" s="317"/>
      <c r="E616" s="317"/>
      <c r="F616" s="317"/>
      <c r="G616" s="304"/>
      <c r="H616" s="318"/>
      <c r="I616" s="318"/>
      <c r="J616" s="304"/>
      <c r="K616" s="304"/>
      <c r="L616" s="304"/>
      <c r="M616" s="304"/>
      <c r="N616" s="304"/>
      <c r="O616" s="304"/>
      <c r="P616" s="304"/>
      <c r="Q616" s="304"/>
      <c r="R616" s="304"/>
      <c r="S616" s="304"/>
      <c r="T616" s="304"/>
      <c r="U616" s="304"/>
      <c r="V616" s="304"/>
      <c r="W616" s="304"/>
      <c r="X616" s="304"/>
      <c r="Y616" s="304"/>
    </row>
    <row r="617" spans="1:25" ht="15.75" customHeight="1" x14ac:dyDescent="0.2">
      <c r="A617" s="317"/>
      <c r="B617" s="317"/>
      <c r="C617" s="317"/>
      <c r="D617" s="317"/>
      <c r="E617" s="317"/>
      <c r="F617" s="317"/>
      <c r="G617" s="304"/>
      <c r="H617" s="318"/>
      <c r="I617" s="318"/>
      <c r="J617" s="304"/>
      <c r="K617" s="304"/>
      <c r="L617" s="304"/>
      <c r="M617" s="304"/>
      <c r="N617" s="304"/>
      <c r="O617" s="304"/>
      <c r="P617" s="304"/>
      <c r="Q617" s="304"/>
      <c r="R617" s="304"/>
      <c r="S617" s="304"/>
      <c r="T617" s="304"/>
      <c r="U617" s="304"/>
      <c r="V617" s="304"/>
      <c r="W617" s="304"/>
      <c r="X617" s="304"/>
      <c r="Y617" s="304"/>
    </row>
    <row r="618" spans="1:25" ht="15.75" customHeight="1" x14ac:dyDescent="0.2">
      <c r="A618" s="317"/>
      <c r="B618" s="317"/>
      <c r="C618" s="317"/>
      <c r="D618" s="317"/>
      <c r="E618" s="317"/>
      <c r="F618" s="317"/>
      <c r="G618" s="304"/>
      <c r="H618" s="318"/>
      <c r="I618" s="318"/>
      <c r="J618" s="304"/>
      <c r="K618" s="304"/>
      <c r="L618" s="304"/>
      <c r="M618" s="304"/>
      <c r="N618" s="304"/>
      <c r="O618" s="304"/>
      <c r="P618" s="304"/>
      <c r="Q618" s="304"/>
      <c r="R618" s="304"/>
      <c r="S618" s="304"/>
      <c r="T618" s="304"/>
      <c r="U618" s="304"/>
      <c r="V618" s="304"/>
      <c r="W618" s="304"/>
      <c r="X618" s="304"/>
      <c r="Y618" s="304"/>
    </row>
    <row r="619" spans="1:25" ht="15.75" customHeight="1" x14ac:dyDescent="0.2">
      <c r="A619" s="317"/>
      <c r="B619" s="317"/>
      <c r="C619" s="317"/>
      <c r="D619" s="317"/>
      <c r="E619" s="317"/>
      <c r="F619" s="317"/>
      <c r="G619" s="304"/>
      <c r="H619" s="318"/>
      <c r="I619" s="318"/>
      <c r="J619" s="304"/>
      <c r="K619" s="304"/>
      <c r="L619" s="304"/>
      <c r="M619" s="304"/>
      <c r="N619" s="304"/>
      <c r="O619" s="304"/>
      <c r="P619" s="304"/>
      <c r="Q619" s="304"/>
      <c r="R619" s="304"/>
      <c r="S619" s="304"/>
      <c r="T619" s="304"/>
      <c r="U619" s="304"/>
      <c r="V619" s="304"/>
      <c r="W619" s="304"/>
      <c r="X619" s="304"/>
      <c r="Y619" s="304"/>
    </row>
    <row r="620" spans="1:25" ht="15.75" customHeight="1" x14ac:dyDescent="0.2">
      <c r="A620" s="317"/>
      <c r="B620" s="317"/>
      <c r="C620" s="317"/>
      <c r="D620" s="317"/>
      <c r="E620" s="317"/>
      <c r="F620" s="317"/>
      <c r="G620" s="304"/>
      <c r="H620" s="318"/>
      <c r="I620" s="318"/>
      <c r="J620" s="304"/>
      <c r="K620" s="304"/>
      <c r="L620" s="304"/>
      <c r="M620" s="304"/>
      <c r="N620" s="304"/>
      <c r="O620" s="304"/>
      <c r="P620" s="304"/>
      <c r="Q620" s="304"/>
      <c r="R620" s="304"/>
      <c r="S620" s="304"/>
      <c r="T620" s="304"/>
      <c r="U620" s="304"/>
      <c r="V620" s="304"/>
      <c r="W620" s="304"/>
      <c r="X620" s="304"/>
      <c r="Y620" s="304"/>
    </row>
    <row r="621" spans="1:25" ht="15.75" customHeight="1" x14ac:dyDescent="0.2">
      <c r="A621" s="317"/>
      <c r="B621" s="317"/>
      <c r="C621" s="317"/>
      <c r="D621" s="317"/>
      <c r="E621" s="317"/>
      <c r="F621" s="317"/>
      <c r="G621" s="304"/>
      <c r="H621" s="318"/>
      <c r="I621" s="318"/>
      <c r="J621" s="304"/>
      <c r="K621" s="304"/>
      <c r="L621" s="304"/>
      <c r="M621" s="304"/>
      <c r="N621" s="304"/>
      <c r="O621" s="304"/>
      <c r="P621" s="304"/>
      <c r="Q621" s="304"/>
      <c r="R621" s="304"/>
      <c r="S621" s="304"/>
      <c r="T621" s="304"/>
      <c r="U621" s="304"/>
      <c r="V621" s="304"/>
      <c r="W621" s="304"/>
      <c r="X621" s="304"/>
      <c r="Y621" s="304"/>
    </row>
    <row r="622" spans="1:25" ht="15.75" customHeight="1" x14ac:dyDescent="0.2">
      <c r="A622" s="317"/>
      <c r="B622" s="317"/>
      <c r="C622" s="317"/>
      <c r="D622" s="317"/>
      <c r="E622" s="317"/>
      <c r="F622" s="317"/>
      <c r="G622" s="304"/>
      <c r="H622" s="318"/>
      <c r="I622" s="318"/>
      <c r="J622" s="304"/>
      <c r="K622" s="304"/>
      <c r="L622" s="304"/>
      <c r="M622" s="304"/>
      <c r="N622" s="304"/>
      <c r="O622" s="304"/>
      <c r="P622" s="304"/>
      <c r="Q622" s="304"/>
      <c r="R622" s="304"/>
      <c r="S622" s="304"/>
      <c r="T622" s="304"/>
      <c r="U622" s="304"/>
      <c r="V622" s="304"/>
      <c r="W622" s="304"/>
      <c r="X622" s="304"/>
      <c r="Y622" s="304"/>
    </row>
    <row r="623" spans="1:25" ht="15.75" customHeight="1" x14ac:dyDescent="0.2">
      <c r="A623" s="317"/>
      <c r="B623" s="317"/>
      <c r="C623" s="317"/>
      <c r="D623" s="317"/>
      <c r="E623" s="317"/>
      <c r="F623" s="317"/>
      <c r="G623" s="304"/>
      <c r="H623" s="318"/>
      <c r="I623" s="318"/>
      <c r="J623" s="304"/>
      <c r="K623" s="304"/>
      <c r="L623" s="304"/>
      <c r="M623" s="304"/>
      <c r="N623" s="304"/>
      <c r="O623" s="304"/>
      <c r="P623" s="304"/>
      <c r="Q623" s="304"/>
      <c r="R623" s="304"/>
      <c r="S623" s="304"/>
      <c r="T623" s="304"/>
      <c r="U623" s="304"/>
      <c r="V623" s="304"/>
      <c r="W623" s="304"/>
      <c r="X623" s="304"/>
      <c r="Y623" s="304"/>
    </row>
    <row r="624" spans="1:25" ht="15.75" customHeight="1" x14ac:dyDescent="0.2">
      <c r="A624" s="317"/>
      <c r="B624" s="317"/>
      <c r="C624" s="317"/>
      <c r="D624" s="317"/>
      <c r="E624" s="317"/>
      <c r="F624" s="317"/>
      <c r="G624" s="304"/>
      <c r="H624" s="318"/>
      <c r="I624" s="318"/>
      <c r="J624" s="304"/>
      <c r="K624" s="304"/>
      <c r="L624" s="304"/>
      <c r="M624" s="304"/>
      <c r="N624" s="304"/>
      <c r="O624" s="304"/>
      <c r="P624" s="304"/>
      <c r="Q624" s="304"/>
      <c r="R624" s="304"/>
      <c r="S624" s="304"/>
      <c r="T624" s="304"/>
      <c r="U624" s="304"/>
      <c r="V624" s="304"/>
      <c r="W624" s="304"/>
      <c r="X624" s="304"/>
      <c r="Y624" s="304"/>
    </row>
    <row r="625" spans="1:25" ht="15.75" customHeight="1" x14ac:dyDescent="0.2">
      <c r="A625" s="317"/>
      <c r="B625" s="317"/>
      <c r="C625" s="317"/>
      <c r="D625" s="317"/>
      <c r="E625" s="317"/>
      <c r="F625" s="317"/>
      <c r="G625" s="304"/>
      <c r="H625" s="318"/>
      <c r="I625" s="318"/>
      <c r="J625" s="304"/>
      <c r="K625" s="304"/>
      <c r="L625" s="304"/>
      <c r="M625" s="304"/>
      <c r="N625" s="304"/>
      <c r="O625" s="304"/>
      <c r="P625" s="304"/>
      <c r="Q625" s="304"/>
      <c r="R625" s="304"/>
      <c r="S625" s="304"/>
      <c r="T625" s="304"/>
      <c r="U625" s="304"/>
      <c r="V625" s="304"/>
      <c r="W625" s="304"/>
      <c r="X625" s="304"/>
      <c r="Y625" s="304"/>
    </row>
    <row r="626" spans="1:25" ht="15.75" customHeight="1" x14ac:dyDescent="0.2">
      <c r="A626" s="317"/>
      <c r="B626" s="317"/>
      <c r="C626" s="317"/>
      <c r="D626" s="317"/>
      <c r="E626" s="317"/>
      <c r="F626" s="317"/>
      <c r="G626" s="304"/>
      <c r="H626" s="318"/>
      <c r="I626" s="318"/>
      <c r="J626" s="304"/>
      <c r="K626" s="304"/>
      <c r="L626" s="304"/>
      <c r="M626" s="304"/>
      <c r="N626" s="304"/>
      <c r="O626" s="304"/>
      <c r="P626" s="304"/>
      <c r="Q626" s="304"/>
      <c r="R626" s="304"/>
      <c r="S626" s="304"/>
      <c r="T626" s="304"/>
      <c r="U626" s="304"/>
      <c r="V626" s="304"/>
      <c r="W626" s="304"/>
      <c r="X626" s="304"/>
      <c r="Y626" s="304"/>
    </row>
    <row r="627" spans="1:25" ht="15.75" customHeight="1" x14ac:dyDescent="0.2">
      <c r="A627" s="317"/>
      <c r="B627" s="317"/>
      <c r="C627" s="317"/>
      <c r="D627" s="317"/>
      <c r="E627" s="317"/>
      <c r="F627" s="317"/>
      <c r="G627" s="304"/>
      <c r="H627" s="318"/>
      <c r="I627" s="318"/>
      <c r="J627" s="304"/>
      <c r="K627" s="304"/>
      <c r="L627" s="304"/>
      <c r="M627" s="304"/>
      <c r="N627" s="304"/>
      <c r="O627" s="304"/>
      <c r="P627" s="304"/>
      <c r="Q627" s="304"/>
      <c r="R627" s="304"/>
      <c r="S627" s="304"/>
      <c r="T627" s="304"/>
      <c r="U627" s="304"/>
      <c r="V627" s="304"/>
      <c r="W627" s="304"/>
      <c r="X627" s="304"/>
      <c r="Y627" s="304"/>
    </row>
    <row r="628" spans="1:25" ht="15.75" customHeight="1" x14ac:dyDescent="0.2">
      <c r="A628" s="317"/>
      <c r="B628" s="317"/>
      <c r="C628" s="317"/>
      <c r="D628" s="317"/>
      <c r="E628" s="317"/>
      <c r="F628" s="317"/>
      <c r="G628" s="304"/>
      <c r="H628" s="318"/>
      <c r="I628" s="318"/>
      <c r="J628" s="304"/>
      <c r="K628" s="304"/>
      <c r="L628" s="304"/>
      <c r="M628" s="304"/>
      <c r="N628" s="304"/>
      <c r="O628" s="304"/>
      <c r="P628" s="304"/>
      <c r="Q628" s="304"/>
      <c r="R628" s="304"/>
      <c r="S628" s="304"/>
      <c r="T628" s="304"/>
      <c r="U628" s="304"/>
      <c r="V628" s="304"/>
      <c r="W628" s="304"/>
      <c r="X628" s="304"/>
      <c r="Y628" s="304"/>
    </row>
    <row r="629" spans="1:25" ht="15.75" customHeight="1" x14ac:dyDescent="0.2">
      <c r="A629" s="317"/>
      <c r="B629" s="317"/>
      <c r="C629" s="317"/>
      <c r="D629" s="317"/>
      <c r="E629" s="317"/>
      <c r="F629" s="317"/>
      <c r="G629" s="304"/>
      <c r="H629" s="318"/>
      <c r="I629" s="318"/>
      <c r="J629" s="304"/>
      <c r="K629" s="304"/>
      <c r="L629" s="304"/>
      <c r="M629" s="304"/>
      <c r="N629" s="304"/>
      <c r="O629" s="304"/>
      <c r="P629" s="304"/>
      <c r="Q629" s="304"/>
      <c r="R629" s="304"/>
      <c r="S629" s="304"/>
      <c r="T629" s="304"/>
      <c r="U629" s="304"/>
      <c r="V629" s="304"/>
      <c r="W629" s="304"/>
      <c r="X629" s="304"/>
      <c r="Y629" s="304"/>
    </row>
    <row r="630" spans="1:25" ht="15.75" customHeight="1" x14ac:dyDescent="0.2">
      <c r="A630" s="317"/>
      <c r="B630" s="317"/>
      <c r="C630" s="317"/>
      <c r="D630" s="317"/>
      <c r="E630" s="317"/>
      <c r="F630" s="317"/>
      <c r="G630" s="304"/>
      <c r="H630" s="318"/>
      <c r="I630" s="318"/>
      <c r="J630" s="304"/>
      <c r="K630" s="304"/>
      <c r="L630" s="304"/>
      <c r="M630" s="304"/>
      <c r="N630" s="304"/>
      <c r="O630" s="304"/>
      <c r="P630" s="304"/>
      <c r="Q630" s="304"/>
      <c r="R630" s="304"/>
      <c r="S630" s="304"/>
      <c r="T630" s="304"/>
      <c r="U630" s="304"/>
      <c r="V630" s="304"/>
      <c r="W630" s="304"/>
      <c r="X630" s="304"/>
      <c r="Y630" s="304"/>
    </row>
    <row r="631" spans="1:25" ht="15.75" customHeight="1" x14ac:dyDescent="0.2">
      <c r="A631" s="317"/>
      <c r="B631" s="317"/>
      <c r="C631" s="317"/>
      <c r="D631" s="317"/>
      <c r="E631" s="317"/>
      <c r="F631" s="317"/>
      <c r="G631" s="304"/>
      <c r="H631" s="318"/>
      <c r="I631" s="318"/>
      <c r="J631" s="304"/>
      <c r="K631" s="304"/>
      <c r="L631" s="304"/>
      <c r="M631" s="304"/>
      <c r="N631" s="304"/>
      <c r="O631" s="304"/>
      <c r="P631" s="304"/>
      <c r="Q631" s="304"/>
      <c r="R631" s="304"/>
      <c r="S631" s="304"/>
      <c r="T631" s="304"/>
      <c r="U631" s="304"/>
      <c r="V631" s="304"/>
      <c r="W631" s="304"/>
      <c r="X631" s="304"/>
      <c r="Y631" s="304"/>
    </row>
    <row r="632" spans="1:25" ht="15.75" customHeight="1" x14ac:dyDescent="0.2">
      <c r="A632" s="317"/>
      <c r="B632" s="317"/>
      <c r="C632" s="317"/>
      <c r="D632" s="317"/>
      <c r="E632" s="317"/>
      <c r="F632" s="317"/>
      <c r="G632" s="304"/>
      <c r="H632" s="318"/>
      <c r="I632" s="318"/>
      <c r="J632" s="304"/>
      <c r="K632" s="304"/>
      <c r="L632" s="304"/>
      <c r="M632" s="304"/>
      <c r="N632" s="304"/>
      <c r="O632" s="304"/>
      <c r="P632" s="304"/>
      <c r="Q632" s="304"/>
      <c r="R632" s="304"/>
      <c r="S632" s="304"/>
      <c r="T632" s="304"/>
      <c r="U632" s="304"/>
      <c r="V632" s="304"/>
      <c r="W632" s="304"/>
      <c r="X632" s="304"/>
      <c r="Y632" s="304"/>
    </row>
    <row r="633" spans="1:25" ht="15.75" customHeight="1" x14ac:dyDescent="0.2">
      <c r="A633" s="317"/>
      <c r="B633" s="317"/>
      <c r="C633" s="317"/>
      <c r="D633" s="317"/>
      <c r="E633" s="317"/>
      <c r="F633" s="317"/>
      <c r="G633" s="304"/>
      <c r="H633" s="318"/>
      <c r="I633" s="318"/>
      <c r="J633" s="304"/>
      <c r="K633" s="304"/>
      <c r="L633" s="304"/>
      <c r="M633" s="304"/>
      <c r="N633" s="304"/>
      <c r="O633" s="304"/>
      <c r="P633" s="304"/>
      <c r="Q633" s="304"/>
      <c r="R633" s="304"/>
      <c r="S633" s="304"/>
      <c r="T633" s="304"/>
      <c r="U633" s="304"/>
      <c r="V633" s="304"/>
      <c r="W633" s="304"/>
      <c r="X633" s="304"/>
      <c r="Y633" s="304"/>
    </row>
    <row r="634" spans="1:25" ht="15.75" customHeight="1" x14ac:dyDescent="0.2">
      <c r="A634" s="317"/>
      <c r="B634" s="317"/>
      <c r="C634" s="317"/>
      <c r="D634" s="317"/>
      <c r="E634" s="317"/>
      <c r="F634" s="317"/>
      <c r="G634" s="304"/>
      <c r="H634" s="318"/>
      <c r="I634" s="318"/>
      <c r="J634" s="304"/>
      <c r="K634" s="304"/>
      <c r="L634" s="304"/>
      <c r="M634" s="304"/>
      <c r="N634" s="304"/>
      <c r="O634" s="304"/>
      <c r="P634" s="304"/>
      <c r="Q634" s="304"/>
      <c r="R634" s="304"/>
      <c r="S634" s="304"/>
      <c r="T634" s="304"/>
      <c r="U634" s="304"/>
      <c r="V634" s="304"/>
      <c r="W634" s="304"/>
      <c r="X634" s="304"/>
      <c r="Y634" s="304"/>
    </row>
    <row r="635" spans="1:25" ht="15.75" customHeight="1" x14ac:dyDescent="0.2">
      <c r="A635" s="317"/>
      <c r="B635" s="317"/>
      <c r="C635" s="317"/>
      <c r="D635" s="317"/>
      <c r="E635" s="317"/>
      <c r="F635" s="317"/>
      <c r="G635" s="304"/>
      <c r="H635" s="318"/>
      <c r="I635" s="318"/>
      <c r="J635" s="304"/>
      <c r="K635" s="304"/>
      <c r="L635" s="304"/>
      <c r="M635" s="304"/>
      <c r="N635" s="304"/>
      <c r="O635" s="304"/>
      <c r="P635" s="304"/>
      <c r="Q635" s="304"/>
      <c r="R635" s="304"/>
      <c r="S635" s="304"/>
      <c r="T635" s="304"/>
      <c r="U635" s="304"/>
      <c r="V635" s="304"/>
      <c r="W635" s="304"/>
      <c r="X635" s="304"/>
      <c r="Y635" s="304"/>
    </row>
    <row r="636" spans="1:25" ht="15.75" customHeight="1" x14ac:dyDescent="0.2">
      <c r="A636" s="317"/>
      <c r="B636" s="317"/>
      <c r="C636" s="317"/>
      <c r="D636" s="317"/>
      <c r="E636" s="317"/>
      <c r="F636" s="317"/>
      <c r="G636" s="304"/>
      <c r="H636" s="318"/>
      <c r="I636" s="318"/>
      <c r="J636" s="304"/>
      <c r="K636" s="304"/>
      <c r="L636" s="304"/>
      <c r="M636" s="304"/>
      <c r="N636" s="304"/>
      <c r="O636" s="304"/>
      <c r="P636" s="304"/>
      <c r="Q636" s="304"/>
      <c r="R636" s="304"/>
      <c r="S636" s="304"/>
      <c r="T636" s="304"/>
      <c r="U636" s="304"/>
      <c r="V636" s="304"/>
      <c r="W636" s="304"/>
      <c r="X636" s="304"/>
      <c r="Y636" s="304"/>
    </row>
    <row r="637" spans="1:25" ht="15.75" customHeight="1" x14ac:dyDescent="0.2">
      <c r="A637" s="317"/>
      <c r="B637" s="317"/>
      <c r="C637" s="317"/>
      <c r="D637" s="317"/>
      <c r="E637" s="317"/>
      <c r="F637" s="317"/>
      <c r="G637" s="304"/>
      <c r="H637" s="318"/>
      <c r="I637" s="318"/>
      <c r="J637" s="304"/>
      <c r="K637" s="304"/>
      <c r="L637" s="304"/>
      <c r="M637" s="304"/>
      <c r="N637" s="304"/>
      <c r="O637" s="304"/>
      <c r="P637" s="304"/>
      <c r="Q637" s="304"/>
      <c r="R637" s="304"/>
      <c r="S637" s="304"/>
      <c r="T637" s="304"/>
      <c r="U637" s="304"/>
      <c r="V637" s="304"/>
      <c r="W637" s="304"/>
      <c r="X637" s="304"/>
      <c r="Y637" s="304"/>
    </row>
    <row r="638" spans="1:25" ht="15.75" customHeight="1" x14ac:dyDescent="0.2">
      <c r="A638" s="317"/>
      <c r="B638" s="317"/>
      <c r="C638" s="317"/>
      <c r="D638" s="317"/>
      <c r="E638" s="317"/>
      <c r="F638" s="317"/>
      <c r="G638" s="304"/>
      <c r="H638" s="318"/>
      <c r="I638" s="318"/>
      <c r="J638" s="304"/>
      <c r="K638" s="304"/>
      <c r="L638" s="304"/>
      <c r="M638" s="304"/>
      <c r="N638" s="304"/>
      <c r="O638" s="304"/>
      <c r="P638" s="304"/>
      <c r="Q638" s="304"/>
      <c r="R638" s="304"/>
      <c r="S638" s="304"/>
      <c r="T638" s="304"/>
      <c r="U638" s="304"/>
      <c r="V638" s="304"/>
      <c r="W638" s="304"/>
      <c r="X638" s="304"/>
      <c r="Y638" s="304"/>
    </row>
    <row r="639" spans="1:25" ht="15.75" customHeight="1" x14ac:dyDescent="0.2">
      <c r="A639" s="317"/>
      <c r="B639" s="317"/>
      <c r="C639" s="317"/>
      <c r="D639" s="317"/>
      <c r="E639" s="317"/>
      <c r="F639" s="317"/>
      <c r="G639" s="304"/>
      <c r="H639" s="318"/>
      <c r="I639" s="318"/>
      <c r="J639" s="304"/>
      <c r="K639" s="304"/>
      <c r="L639" s="304"/>
      <c r="M639" s="304"/>
      <c r="N639" s="304"/>
      <c r="O639" s="304"/>
      <c r="P639" s="304"/>
      <c r="Q639" s="304"/>
      <c r="R639" s="304"/>
      <c r="S639" s="304"/>
      <c r="T639" s="304"/>
      <c r="U639" s="304"/>
      <c r="V639" s="304"/>
      <c r="W639" s="304"/>
      <c r="X639" s="304"/>
      <c r="Y639" s="304"/>
    </row>
    <row r="640" spans="1:25" ht="15.75" customHeight="1" x14ac:dyDescent="0.2">
      <c r="A640" s="317"/>
      <c r="B640" s="317"/>
      <c r="C640" s="317"/>
      <c r="D640" s="317"/>
      <c r="E640" s="317"/>
      <c r="F640" s="317"/>
      <c r="G640" s="304"/>
      <c r="H640" s="318"/>
      <c r="I640" s="318"/>
      <c r="J640" s="304"/>
      <c r="K640" s="304"/>
      <c r="L640" s="304"/>
      <c r="M640" s="304"/>
      <c r="N640" s="304"/>
      <c r="O640" s="304"/>
      <c r="P640" s="304"/>
      <c r="Q640" s="304"/>
      <c r="R640" s="304"/>
      <c r="S640" s="304"/>
      <c r="T640" s="304"/>
      <c r="U640" s="304"/>
      <c r="V640" s="304"/>
      <c r="W640" s="304"/>
      <c r="X640" s="304"/>
      <c r="Y640" s="304"/>
    </row>
    <row r="641" spans="1:25" ht="15.75" customHeight="1" x14ac:dyDescent="0.2">
      <c r="A641" s="317"/>
      <c r="B641" s="317"/>
      <c r="C641" s="317"/>
      <c r="D641" s="317"/>
      <c r="E641" s="317"/>
      <c r="F641" s="317"/>
      <c r="G641" s="304"/>
      <c r="H641" s="318"/>
      <c r="I641" s="318"/>
      <c r="J641" s="304"/>
      <c r="K641" s="304"/>
      <c r="L641" s="304"/>
      <c r="M641" s="304"/>
      <c r="N641" s="304"/>
      <c r="O641" s="304"/>
      <c r="P641" s="304"/>
      <c r="Q641" s="304"/>
      <c r="R641" s="304"/>
      <c r="S641" s="304"/>
      <c r="T641" s="304"/>
      <c r="U641" s="304"/>
      <c r="V641" s="304"/>
      <c r="W641" s="304"/>
      <c r="X641" s="304"/>
      <c r="Y641" s="304"/>
    </row>
    <row r="642" spans="1:25" ht="15.75" customHeight="1" x14ac:dyDescent="0.2">
      <c r="A642" s="317"/>
      <c r="B642" s="317"/>
      <c r="C642" s="317"/>
      <c r="D642" s="317"/>
      <c r="E642" s="317"/>
      <c r="F642" s="317"/>
      <c r="G642" s="304"/>
      <c r="H642" s="318"/>
      <c r="I642" s="318"/>
      <c r="J642" s="304"/>
      <c r="K642" s="304"/>
      <c r="L642" s="304"/>
      <c r="M642" s="304"/>
      <c r="N642" s="304"/>
      <c r="O642" s="304"/>
      <c r="P642" s="304"/>
      <c r="Q642" s="304"/>
      <c r="R642" s="304"/>
      <c r="S642" s="304"/>
      <c r="T642" s="304"/>
      <c r="U642" s="304"/>
      <c r="V642" s="304"/>
      <c r="W642" s="304"/>
      <c r="X642" s="304"/>
      <c r="Y642" s="304"/>
    </row>
    <row r="643" spans="1:25" ht="15.75" customHeight="1" x14ac:dyDescent="0.2">
      <c r="A643" s="317"/>
      <c r="B643" s="317"/>
      <c r="C643" s="317"/>
      <c r="D643" s="317"/>
      <c r="E643" s="317"/>
      <c r="F643" s="317"/>
      <c r="G643" s="304"/>
      <c r="H643" s="318"/>
      <c r="I643" s="318"/>
      <c r="J643" s="304"/>
      <c r="K643" s="304"/>
      <c r="L643" s="304"/>
      <c r="M643" s="304"/>
      <c r="N643" s="304"/>
      <c r="O643" s="304"/>
      <c r="P643" s="304"/>
      <c r="Q643" s="304"/>
      <c r="R643" s="304"/>
      <c r="S643" s="304"/>
      <c r="T643" s="304"/>
      <c r="U643" s="304"/>
      <c r="V643" s="304"/>
      <c r="W643" s="304"/>
      <c r="X643" s="304"/>
      <c r="Y643" s="304"/>
    </row>
    <row r="644" spans="1:25" ht="15.75" customHeight="1" x14ac:dyDescent="0.2">
      <c r="A644" s="317"/>
      <c r="B644" s="317"/>
      <c r="C644" s="317"/>
      <c r="D644" s="317"/>
      <c r="E644" s="317"/>
      <c r="F644" s="317"/>
      <c r="G644" s="304"/>
      <c r="H644" s="318"/>
      <c r="I644" s="318"/>
      <c r="J644" s="304"/>
      <c r="K644" s="304"/>
      <c r="L644" s="304"/>
      <c r="M644" s="304"/>
      <c r="N644" s="304"/>
      <c r="O644" s="304"/>
      <c r="P644" s="304"/>
      <c r="Q644" s="304"/>
      <c r="R644" s="304"/>
      <c r="S644" s="304"/>
      <c r="T644" s="304"/>
      <c r="U644" s="304"/>
      <c r="V644" s="304"/>
      <c r="W644" s="304"/>
      <c r="X644" s="304"/>
      <c r="Y644" s="304"/>
    </row>
    <row r="645" spans="1:25" ht="15.75" customHeight="1" x14ac:dyDescent="0.2">
      <c r="A645" s="317"/>
      <c r="B645" s="317"/>
      <c r="C645" s="317"/>
      <c r="D645" s="317"/>
      <c r="E645" s="317"/>
      <c r="F645" s="317"/>
      <c r="G645" s="304"/>
      <c r="H645" s="318"/>
      <c r="I645" s="318"/>
      <c r="J645" s="304"/>
      <c r="K645" s="304"/>
      <c r="L645" s="304"/>
      <c r="M645" s="304"/>
      <c r="N645" s="304"/>
      <c r="O645" s="304"/>
      <c r="P645" s="304"/>
      <c r="Q645" s="304"/>
      <c r="R645" s="304"/>
      <c r="S645" s="304"/>
      <c r="T645" s="304"/>
      <c r="U645" s="304"/>
      <c r="V645" s="304"/>
      <c r="W645" s="304"/>
      <c r="X645" s="304"/>
      <c r="Y645" s="304"/>
    </row>
    <row r="646" spans="1:25" ht="15.75" customHeight="1" x14ac:dyDescent="0.2">
      <c r="A646" s="317"/>
      <c r="B646" s="317"/>
      <c r="C646" s="317"/>
      <c r="D646" s="317"/>
      <c r="E646" s="317"/>
      <c r="F646" s="317"/>
      <c r="G646" s="304"/>
      <c r="H646" s="318"/>
      <c r="I646" s="318"/>
      <c r="J646" s="304"/>
      <c r="K646" s="304"/>
      <c r="L646" s="304"/>
      <c r="M646" s="304"/>
      <c r="N646" s="304"/>
      <c r="O646" s="304"/>
      <c r="P646" s="304"/>
      <c r="Q646" s="304"/>
      <c r="R646" s="304"/>
      <c r="S646" s="304"/>
      <c r="T646" s="304"/>
      <c r="U646" s="304"/>
      <c r="V646" s="304"/>
      <c r="W646" s="304"/>
      <c r="X646" s="304"/>
      <c r="Y646" s="304"/>
    </row>
    <row r="647" spans="1:25" ht="15.75" customHeight="1" x14ac:dyDescent="0.2">
      <c r="A647" s="317"/>
      <c r="B647" s="317"/>
      <c r="C647" s="317"/>
      <c r="D647" s="317"/>
      <c r="E647" s="317"/>
      <c r="F647" s="317"/>
      <c r="G647" s="304"/>
      <c r="H647" s="318"/>
      <c r="I647" s="318"/>
      <c r="J647" s="304"/>
      <c r="K647" s="304"/>
      <c r="L647" s="304"/>
      <c r="M647" s="304"/>
      <c r="N647" s="304"/>
      <c r="O647" s="304"/>
      <c r="P647" s="304"/>
      <c r="Q647" s="304"/>
      <c r="R647" s="304"/>
      <c r="S647" s="304"/>
      <c r="T647" s="304"/>
      <c r="U647" s="304"/>
      <c r="V647" s="304"/>
      <c r="W647" s="304"/>
      <c r="X647" s="304"/>
      <c r="Y647" s="304"/>
    </row>
    <row r="648" spans="1:25" ht="15.75" customHeight="1" x14ac:dyDescent="0.2">
      <c r="A648" s="317"/>
      <c r="B648" s="317"/>
      <c r="C648" s="317"/>
      <c r="D648" s="317"/>
      <c r="E648" s="317"/>
      <c r="F648" s="317"/>
      <c r="G648" s="304"/>
      <c r="H648" s="318"/>
      <c r="I648" s="318"/>
      <c r="J648" s="304"/>
      <c r="K648" s="304"/>
      <c r="L648" s="304"/>
      <c r="M648" s="304"/>
      <c r="N648" s="304"/>
      <c r="O648" s="304"/>
      <c r="P648" s="304"/>
      <c r="Q648" s="304"/>
      <c r="R648" s="304"/>
      <c r="S648" s="304"/>
      <c r="T648" s="304"/>
      <c r="U648" s="304"/>
      <c r="V648" s="304"/>
      <c r="W648" s="304"/>
      <c r="X648" s="304"/>
      <c r="Y648" s="304"/>
    </row>
    <row r="649" spans="1:25" ht="15.75" customHeight="1" x14ac:dyDescent="0.2">
      <c r="A649" s="317"/>
      <c r="B649" s="317"/>
      <c r="C649" s="317"/>
      <c r="D649" s="317"/>
      <c r="E649" s="317"/>
      <c r="F649" s="317"/>
      <c r="G649" s="304"/>
      <c r="H649" s="318"/>
      <c r="I649" s="318"/>
      <c r="J649" s="304"/>
      <c r="K649" s="304"/>
      <c r="L649" s="304"/>
      <c r="M649" s="304"/>
      <c r="N649" s="304"/>
      <c r="O649" s="304"/>
      <c r="P649" s="304"/>
      <c r="Q649" s="304"/>
      <c r="R649" s="304"/>
      <c r="S649" s="304"/>
      <c r="T649" s="304"/>
      <c r="U649" s="304"/>
      <c r="V649" s="304"/>
      <c r="W649" s="304"/>
      <c r="X649" s="304"/>
      <c r="Y649" s="304"/>
    </row>
    <row r="650" spans="1:25" ht="15.75" customHeight="1" x14ac:dyDescent="0.2">
      <c r="A650" s="317"/>
      <c r="B650" s="317"/>
      <c r="C650" s="317"/>
      <c r="D650" s="317"/>
      <c r="E650" s="317"/>
      <c r="F650" s="317"/>
      <c r="G650" s="304"/>
      <c r="H650" s="318"/>
      <c r="I650" s="318"/>
      <c r="J650" s="304"/>
      <c r="K650" s="304"/>
      <c r="L650" s="304"/>
      <c r="M650" s="304"/>
      <c r="N650" s="304"/>
      <c r="O650" s="304"/>
      <c r="P650" s="304"/>
      <c r="Q650" s="304"/>
      <c r="R650" s="304"/>
      <c r="S650" s="304"/>
      <c r="T650" s="304"/>
      <c r="U650" s="304"/>
      <c r="V650" s="304"/>
      <c r="W650" s="304"/>
      <c r="X650" s="304"/>
      <c r="Y650" s="304"/>
    </row>
    <row r="651" spans="1:25" ht="15.75" customHeight="1" x14ac:dyDescent="0.2">
      <c r="A651" s="317"/>
      <c r="B651" s="317"/>
      <c r="C651" s="317"/>
      <c r="D651" s="317"/>
      <c r="E651" s="317"/>
      <c r="F651" s="317"/>
      <c r="G651" s="304"/>
      <c r="H651" s="318"/>
      <c r="I651" s="318"/>
      <c r="J651" s="304"/>
      <c r="K651" s="304"/>
      <c r="L651" s="304"/>
      <c r="M651" s="304"/>
      <c r="N651" s="304"/>
      <c r="O651" s="304"/>
      <c r="P651" s="304"/>
      <c r="Q651" s="304"/>
      <c r="R651" s="304"/>
      <c r="S651" s="304"/>
      <c r="T651" s="304"/>
      <c r="U651" s="304"/>
      <c r="V651" s="304"/>
      <c r="W651" s="304"/>
      <c r="X651" s="304"/>
      <c r="Y651" s="304"/>
    </row>
    <row r="652" spans="1:25" ht="15.75" customHeight="1" x14ac:dyDescent="0.2">
      <c r="A652" s="317"/>
      <c r="B652" s="317"/>
      <c r="C652" s="317"/>
      <c r="D652" s="317"/>
      <c r="E652" s="317"/>
      <c r="F652" s="317"/>
      <c r="G652" s="304"/>
      <c r="H652" s="318"/>
      <c r="I652" s="318"/>
      <c r="J652" s="304"/>
      <c r="K652" s="304"/>
      <c r="L652" s="304"/>
      <c r="M652" s="304"/>
      <c r="N652" s="304"/>
      <c r="O652" s="304"/>
      <c r="P652" s="304"/>
      <c r="Q652" s="304"/>
      <c r="R652" s="304"/>
      <c r="S652" s="304"/>
      <c r="T652" s="304"/>
      <c r="U652" s="304"/>
      <c r="V652" s="304"/>
      <c r="W652" s="304"/>
      <c r="X652" s="304"/>
      <c r="Y652" s="304"/>
    </row>
    <row r="653" spans="1:25" ht="15.75" customHeight="1" x14ac:dyDescent="0.2">
      <c r="A653" s="317"/>
      <c r="B653" s="317"/>
      <c r="C653" s="317"/>
      <c r="D653" s="317"/>
      <c r="E653" s="317"/>
      <c r="F653" s="317"/>
      <c r="G653" s="304"/>
      <c r="H653" s="318"/>
      <c r="I653" s="318"/>
      <c r="J653" s="304"/>
      <c r="K653" s="304"/>
      <c r="L653" s="304"/>
      <c r="M653" s="304"/>
      <c r="N653" s="304"/>
      <c r="O653" s="304"/>
      <c r="P653" s="304"/>
      <c r="Q653" s="304"/>
      <c r="R653" s="304"/>
      <c r="S653" s="304"/>
      <c r="T653" s="304"/>
      <c r="U653" s="304"/>
      <c r="V653" s="304"/>
      <c r="W653" s="304"/>
      <c r="X653" s="304"/>
      <c r="Y653" s="304"/>
    </row>
    <row r="654" spans="1:25" ht="15.75" customHeight="1" x14ac:dyDescent="0.2">
      <c r="A654" s="317"/>
      <c r="B654" s="317"/>
      <c r="C654" s="317"/>
      <c r="D654" s="317"/>
      <c r="E654" s="317"/>
      <c r="F654" s="317"/>
      <c r="G654" s="304"/>
      <c r="H654" s="318"/>
      <c r="I654" s="318"/>
      <c r="J654" s="304"/>
      <c r="K654" s="304"/>
      <c r="L654" s="304"/>
      <c r="M654" s="304"/>
      <c r="N654" s="304"/>
      <c r="O654" s="304"/>
      <c r="P654" s="304"/>
      <c r="Q654" s="304"/>
      <c r="R654" s="304"/>
      <c r="S654" s="304"/>
      <c r="T654" s="304"/>
      <c r="U654" s="304"/>
      <c r="V654" s="304"/>
      <c r="W654" s="304"/>
      <c r="X654" s="304"/>
      <c r="Y654" s="304"/>
    </row>
    <row r="655" spans="1:25" ht="15.75" customHeight="1" x14ac:dyDescent="0.2">
      <c r="A655" s="317"/>
      <c r="B655" s="317"/>
      <c r="C655" s="317"/>
      <c r="D655" s="317"/>
      <c r="E655" s="317"/>
      <c r="F655" s="317"/>
      <c r="G655" s="304"/>
      <c r="H655" s="318"/>
      <c r="I655" s="318"/>
      <c r="J655" s="304"/>
      <c r="K655" s="304"/>
      <c r="L655" s="304"/>
      <c r="M655" s="304"/>
      <c r="N655" s="304"/>
      <c r="O655" s="304"/>
      <c r="P655" s="304"/>
      <c r="Q655" s="304"/>
      <c r="R655" s="304"/>
      <c r="S655" s="304"/>
      <c r="T655" s="304"/>
      <c r="U655" s="304"/>
      <c r="V655" s="304"/>
      <c r="W655" s="304"/>
      <c r="X655" s="304"/>
      <c r="Y655" s="304"/>
    </row>
    <row r="656" spans="1:25" ht="15.75" customHeight="1" x14ac:dyDescent="0.2">
      <c r="A656" s="317"/>
      <c r="B656" s="317"/>
      <c r="C656" s="317"/>
      <c r="D656" s="317"/>
      <c r="E656" s="317"/>
      <c r="F656" s="317"/>
      <c r="G656" s="304"/>
      <c r="H656" s="318"/>
      <c r="I656" s="318"/>
      <c r="J656" s="304"/>
      <c r="K656" s="304"/>
      <c r="L656" s="304"/>
      <c r="M656" s="304"/>
      <c r="N656" s="304"/>
      <c r="O656" s="304"/>
      <c r="P656" s="304"/>
      <c r="Q656" s="304"/>
      <c r="R656" s="304"/>
      <c r="S656" s="304"/>
      <c r="T656" s="304"/>
      <c r="U656" s="304"/>
      <c r="V656" s="304"/>
      <c r="W656" s="304"/>
      <c r="X656" s="304"/>
      <c r="Y656" s="304"/>
    </row>
    <row r="657" spans="1:25" ht="15.75" customHeight="1" x14ac:dyDescent="0.2">
      <c r="A657" s="317"/>
      <c r="B657" s="317"/>
      <c r="C657" s="317"/>
      <c r="D657" s="317"/>
      <c r="E657" s="317"/>
      <c r="F657" s="317"/>
      <c r="G657" s="304"/>
      <c r="H657" s="318"/>
      <c r="I657" s="318"/>
      <c r="J657" s="304"/>
      <c r="K657" s="304"/>
      <c r="L657" s="304"/>
      <c r="M657" s="304"/>
      <c r="N657" s="304"/>
      <c r="O657" s="304"/>
      <c r="P657" s="304"/>
      <c r="Q657" s="304"/>
      <c r="R657" s="304"/>
      <c r="S657" s="304"/>
      <c r="T657" s="304"/>
      <c r="U657" s="304"/>
      <c r="V657" s="304"/>
      <c r="W657" s="304"/>
      <c r="X657" s="304"/>
      <c r="Y657" s="304"/>
    </row>
    <row r="658" spans="1:25" ht="15.75" customHeight="1" x14ac:dyDescent="0.2">
      <c r="A658" s="317"/>
      <c r="B658" s="317"/>
      <c r="C658" s="317"/>
      <c r="D658" s="317"/>
      <c r="E658" s="317"/>
      <c r="F658" s="317"/>
      <c r="G658" s="304"/>
      <c r="H658" s="318"/>
      <c r="I658" s="318"/>
      <c r="J658" s="304"/>
      <c r="K658" s="304"/>
      <c r="L658" s="304"/>
      <c r="M658" s="304"/>
      <c r="N658" s="304"/>
      <c r="O658" s="304"/>
      <c r="P658" s="304"/>
      <c r="Q658" s="304"/>
      <c r="R658" s="304"/>
      <c r="S658" s="304"/>
      <c r="T658" s="304"/>
      <c r="U658" s="304"/>
      <c r="V658" s="304"/>
      <c r="W658" s="304"/>
      <c r="X658" s="304"/>
      <c r="Y658" s="304"/>
    </row>
    <row r="659" spans="1:25" ht="15.75" customHeight="1" x14ac:dyDescent="0.2">
      <c r="A659" s="317"/>
      <c r="B659" s="317"/>
      <c r="C659" s="317"/>
      <c r="D659" s="317"/>
      <c r="E659" s="317"/>
      <c r="F659" s="317"/>
      <c r="G659" s="304"/>
      <c r="H659" s="318"/>
      <c r="I659" s="318"/>
      <c r="J659" s="304"/>
      <c r="K659" s="304"/>
      <c r="L659" s="304"/>
      <c r="M659" s="304"/>
      <c r="N659" s="304"/>
      <c r="O659" s="304"/>
      <c r="P659" s="304"/>
      <c r="Q659" s="304"/>
      <c r="R659" s="304"/>
      <c r="S659" s="304"/>
      <c r="T659" s="304"/>
      <c r="U659" s="304"/>
      <c r="V659" s="304"/>
      <c r="W659" s="304"/>
      <c r="X659" s="304"/>
      <c r="Y659" s="304"/>
    </row>
    <row r="660" spans="1:25" ht="15.75" customHeight="1" x14ac:dyDescent="0.2">
      <c r="A660" s="317"/>
      <c r="B660" s="317"/>
      <c r="C660" s="317"/>
      <c r="D660" s="317"/>
      <c r="E660" s="317"/>
      <c r="F660" s="317"/>
      <c r="G660" s="304"/>
      <c r="H660" s="318"/>
      <c r="I660" s="318"/>
      <c r="J660" s="304"/>
      <c r="K660" s="304"/>
      <c r="L660" s="304"/>
      <c r="M660" s="304"/>
      <c r="N660" s="304"/>
      <c r="O660" s="304"/>
      <c r="P660" s="304"/>
      <c r="Q660" s="304"/>
      <c r="R660" s="304"/>
      <c r="S660" s="304"/>
      <c r="T660" s="304"/>
      <c r="U660" s="304"/>
      <c r="V660" s="304"/>
      <c r="W660" s="304"/>
      <c r="X660" s="304"/>
      <c r="Y660" s="304"/>
    </row>
    <row r="661" spans="1:25" ht="15.75" customHeight="1" x14ac:dyDescent="0.2">
      <c r="A661" s="317"/>
      <c r="B661" s="317"/>
      <c r="C661" s="317"/>
      <c r="D661" s="317"/>
      <c r="E661" s="317"/>
      <c r="F661" s="317"/>
      <c r="G661" s="304"/>
      <c r="H661" s="318"/>
      <c r="I661" s="318"/>
      <c r="J661" s="304"/>
      <c r="K661" s="304"/>
      <c r="L661" s="304"/>
      <c r="M661" s="304"/>
      <c r="N661" s="304"/>
      <c r="O661" s="304"/>
      <c r="P661" s="304"/>
      <c r="Q661" s="304"/>
      <c r="R661" s="304"/>
      <c r="S661" s="304"/>
      <c r="T661" s="304"/>
      <c r="U661" s="304"/>
      <c r="V661" s="304"/>
      <c r="W661" s="304"/>
      <c r="X661" s="304"/>
      <c r="Y661" s="304"/>
    </row>
    <row r="662" spans="1:25" ht="15.75" customHeight="1" x14ac:dyDescent="0.2">
      <c r="A662" s="317"/>
      <c r="B662" s="317"/>
      <c r="C662" s="317"/>
      <c r="D662" s="317"/>
      <c r="E662" s="317"/>
      <c r="F662" s="317"/>
      <c r="G662" s="304"/>
      <c r="H662" s="318"/>
      <c r="I662" s="318"/>
      <c r="J662" s="304"/>
      <c r="K662" s="304"/>
      <c r="L662" s="304"/>
      <c r="M662" s="304"/>
      <c r="N662" s="304"/>
      <c r="O662" s="304"/>
      <c r="P662" s="304"/>
      <c r="Q662" s="304"/>
      <c r="R662" s="304"/>
      <c r="S662" s="304"/>
      <c r="T662" s="304"/>
      <c r="U662" s="304"/>
      <c r="V662" s="304"/>
      <c r="W662" s="304"/>
      <c r="X662" s="304"/>
      <c r="Y662" s="304"/>
    </row>
    <row r="663" spans="1:25" ht="15.75" customHeight="1" x14ac:dyDescent="0.2">
      <c r="A663" s="317"/>
      <c r="B663" s="317"/>
      <c r="C663" s="317"/>
      <c r="D663" s="317"/>
      <c r="E663" s="317"/>
      <c r="F663" s="317"/>
      <c r="G663" s="304"/>
      <c r="H663" s="318"/>
      <c r="I663" s="318"/>
      <c r="J663" s="304"/>
      <c r="K663" s="304"/>
      <c r="L663" s="304"/>
      <c r="M663" s="304"/>
      <c r="N663" s="304"/>
      <c r="O663" s="304"/>
      <c r="P663" s="304"/>
      <c r="Q663" s="304"/>
      <c r="R663" s="304"/>
      <c r="S663" s="304"/>
      <c r="T663" s="304"/>
      <c r="U663" s="304"/>
      <c r="V663" s="304"/>
      <c r="W663" s="304"/>
      <c r="X663" s="304"/>
      <c r="Y663" s="304"/>
    </row>
    <row r="664" spans="1:25" ht="15.75" customHeight="1" x14ac:dyDescent="0.2">
      <c r="A664" s="317"/>
      <c r="B664" s="317"/>
      <c r="C664" s="317"/>
      <c r="D664" s="317"/>
      <c r="E664" s="317"/>
      <c r="F664" s="317"/>
      <c r="G664" s="304"/>
      <c r="H664" s="318"/>
      <c r="I664" s="318"/>
      <c r="J664" s="304"/>
      <c r="K664" s="304"/>
      <c r="L664" s="304"/>
      <c r="M664" s="304"/>
      <c r="N664" s="304"/>
      <c r="O664" s="304"/>
      <c r="P664" s="304"/>
      <c r="Q664" s="304"/>
      <c r="R664" s="304"/>
      <c r="S664" s="304"/>
      <c r="T664" s="304"/>
      <c r="U664" s="304"/>
      <c r="V664" s="304"/>
      <c r="W664" s="304"/>
      <c r="X664" s="304"/>
      <c r="Y664" s="304"/>
    </row>
    <row r="665" spans="1:25" ht="15.75" customHeight="1" x14ac:dyDescent="0.2">
      <c r="A665" s="317"/>
      <c r="B665" s="317"/>
      <c r="C665" s="317"/>
      <c r="D665" s="317"/>
      <c r="E665" s="317"/>
      <c r="F665" s="317"/>
      <c r="G665" s="304"/>
      <c r="H665" s="318"/>
      <c r="I665" s="318"/>
      <c r="J665" s="304"/>
      <c r="K665" s="304"/>
      <c r="L665" s="304"/>
      <c r="M665" s="304"/>
      <c r="N665" s="304"/>
      <c r="O665" s="304"/>
      <c r="P665" s="304"/>
      <c r="Q665" s="304"/>
      <c r="R665" s="304"/>
      <c r="S665" s="304"/>
      <c r="T665" s="304"/>
      <c r="U665" s="304"/>
      <c r="V665" s="304"/>
      <c r="W665" s="304"/>
      <c r="X665" s="304"/>
      <c r="Y665" s="304"/>
    </row>
    <row r="666" spans="1:25" ht="15.75" customHeight="1" x14ac:dyDescent="0.2">
      <c r="A666" s="317"/>
      <c r="B666" s="317"/>
      <c r="C666" s="317"/>
      <c r="D666" s="317"/>
      <c r="E666" s="317"/>
      <c r="F666" s="317"/>
      <c r="G666" s="304"/>
      <c r="H666" s="318"/>
      <c r="I666" s="318"/>
      <c r="J666" s="304"/>
      <c r="K666" s="304"/>
      <c r="L666" s="304"/>
      <c r="M666" s="304"/>
      <c r="N666" s="304"/>
      <c r="O666" s="304"/>
      <c r="P666" s="304"/>
      <c r="Q666" s="304"/>
      <c r="R666" s="304"/>
      <c r="S666" s="304"/>
      <c r="T666" s="304"/>
      <c r="U666" s="304"/>
      <c r="V666" s="304"/>
      <c r="W666" s="304"/>
      <c r="X666" s="304"/>
      <c r="Y666" s="304"/>
    </row>
    <row r="667" spans="1:25" ht="15.75" customHeight="1" x14ac:dyDescent="0.2">
      <c r="A667" s="317"/>
      <c r="B667" s="317"/>
      <c r="C667" s="317"/>
      <c r="D667" s="317"/>
      <c r="E667" s="317"/>
      <c r="F667" s="317"/>
      <c r="G667" s="304"/>
      <c r="H667" s="318"/>
      <c r="I667" s="318"/>
      <c r="J667" s="304"/>
      <c r="K667" s="304"/>
      <c r="L667" s="304"/>
      <c r="M667" s="304"/>
      <c r="N667" s="304"/>
      <c r="O667" s="304"/>
      <c r="P667" s="304"/>
      <c r="Q667" s="304"/>
      <c r="R667" s="304"/>
      <c r="S667" s="304"/>
      <c r="T667" s="304"/>
      <c r="U667" s="304"/>
      <c r="V667" s="304"/>
      <c r="W667" s="304"/>
      <c r="X667" s="304"/>
      <c r="Y667" s="304"/>
    </row>
    <row r="668" spans="1:25" ht="15.75" customHeight="1" x14ac:dyDescent="0.2">
      <c r="A668" s="317"/>
      <c r="B668" s="317"/>
      <c r="C668" s="317"/>
      <c r="D668" s="317"/>
      <c r="E668" s="317"/>
      <c r="F668" s="317"/>
      <c r="G668" s="304"/>
      <c r="H668" s="318"/>
      <c r="I668" s="318"/>
      <c r="J668" s="304"/>
      <c r="K668" s="304"/>
      <c r="L668" s="304"/>
      <c r="M668" s="304"/>
      <c r="N668" s="304"/>
      <c r="O668" s="304"/>
      <c r="P668" s="304"/>
      <c r="Q668" s="304"/>
      <c r="R668" s="304"/>
      <c r="S668" s="304"/>
      <c r="T668" s="304"/>
      <c r="U668" s="304"/>
      <c r="V668" s="304"/>
      <c r="W668" s="304"/>
      <c r="X668" s="304"/>
      <c r="Y668" s="304"/>
    </row>
    <row r="669" spans="1:25" ht="15.75" customHeight="1" x14ac:dyDescent="0.2">
      <c r="A669" s="317"/>
      <c r="B669" s="317"/>
      <c r="C669" s="317"/>
      <c r="D669" s="317"/>
      <c r="E669" s="317"/>
      <c r="F669" s="317"/>
      <c r="G669" s="304"/>
      <c r="H669" s="318"/>
      <c r="I669" s="318"/>
      <c r="J669" s="304"/>
      <c r="K669" s="304"/>
      <c r="L669" s="304"/>
      <c r="M669" s="304"/>
      <c r="N669" s="304"/>
      <c r="O669" s="304"/>
      <c r="P669" s="304"/>
      <c r="Q669" s="304"/>
      <c r="R669" s="304"/>
      <c r="S669" s="304"/>
      <c r="T669" s="304"/>
      <c r="U669" s="304"/>
      <c r="V669" s="304"/>
      <c r="W669" s="304"/>
      <c r="X669" s="304"/>
      <c r="Y669" s="304"/>
    </row>
    <row r="670" spans="1:25" ht="15.75" customHeight="1" x14ac:dyDescent="0.2">
      <c r="A670" s="317"/>
      <c r="B670" s="317"/>
      <c r="C670" s="317"/>
      <c r="D670" s="317"/>
      <c r="E670" s="317"/>
      <c r="F670" s="317"/>
      <c r="G670" s="304"/>
      <c r="H670" s="318"/>
      <c r="I670" s="318"/>
      <c r="J670" s="304"/>
      <c r="K670" s="304"/>
      <c r="L670" s="304"/>
      <c r="M670" s="304"/>
      <c r="N670" s="304"/>
      <c r="O670" s="304"/>
      <c r="P670" s="304"/>
      <c r="Q670" s="304"/>
      <c r="R670" s="304"/>
      <c r="S670" s="304"/>
      <c r="T670" s="304"/>
      <c r="U670" s="304"/>
      <c r="V670" s="304"/>
      <c r="W670" s="304"/>
      <c r="X670" s="304"/>
      <c r="Y670" s="304"/>
    </row>
    <row r="671" spans="1:25" ht="15.75" customHeight="1" x14ac:dyDescent="0.2">
      <c r="A671" s="317"/>
      <c r="B671" s="317"/>
      <c r="C671" s="317"/>
      <c r="D671" s="317"/>
      <c r="E671" s="317"/>
      <c r="F671" s="317"/>
      <c r="G671" s="304"/>
      <c r="H671" s="318"/>
      <c r="I671" s="318"/>
      <c r="J671" s="304"/>
      <c r="K671" s="304"/>
      <c r="L671" s="304"/>
      <c r="M671" s="304"/>
      <c r="N671" s="304"/>
      <c r="O671" s="304"/>
      <c r="P671" s="304"/>
      <c r="Q671" s="304"/>
      <c r="R671" s="304"/>
      <c r="S671" s="304"/>
      <c r="T671" s="304"/>
      <c r="U671" s="304"/>
      <c r="V671" s="304"/>
      <c r="W671" s="304"/>
      <c r="X671" s="304"/>
      <c r="Y671" s="304"/>
    </row>
    <row r="672" spans="1:25" ht="15.75" customHeight="1" x14ac:dyDescent="0.2">
      <c r="A672" s="317"/>
      <c r="B672" s="317"/>
      <c r="C672" s="317"/>
      <c r="D672" s="317"/>
      <c r="E672" s="317"/>
      <c r="F672" s="317"/>
      <c r="G672" s="304"/>
      <c r="H672" s="318"/>
      <c r="I672" s="318"/>
      <c r="J672" s="304"/>
      <c r="K672" s="304"/>
      <c r="L672" s="304"/>
      <c r="M672" s="304"/>
      <c r="N672" s="304"/>
      <c r="O672" s="304"/>
      <c r="P672" s="304"/>
      <c r="Q672" s="304"/>
      <c r="R672" s="304"/>
      <c r="S672" s="304"/>
      <c r="T672" s="304"/>
      <c r="U672" s="304"/>
      <c r="V672" s="304"/>
      <c r="W672" s="304"/>
      <c r="X672" s="304"/>
      <c r="Y672" s="304"/>
    </row>
    <row r="673" spans="1:25" ht="15.75" customHeight="1" x14ac:dyDescent="0.2">
      <c r="A673" s="317"/>
      <c r="B673" s="317"/>
      <c r="C673" s="317"/>
      <c r="D673" s="317"/>
      <c r="E673" s="317"/>
      <c r="F673" s="317"/>
      <c r="G673" s="304"/>
      <c r="H673" s="318"/>
      <c r="I673" s="318"/>
      <c r="J673" s="304"/>
      <c r="K673" s="304"/>
      <c r="L673" s="304"/>
      <c r="M673" s="304"/>
      <c r="N673" s="304"/>
      <c r="O673" s="304"/>
      <c r="P673" s="304"/>
      <c r="Q673" s="304"/>
      <c r="R673" s="304"/>
      <c r="S673" s="304"/>
      <c r="T673" s="304"/>
      <c r="U673" s="304"/>
      <c r="V673" s="304"/>
      <c r="W673" s="304"/>
      <c r="X673" s="304"/>
      <c r="Y673" s="304"/>
    </row>
    <row r="674" spans="1:25" ht="15.75" customHeight="1" x14ac:dyDescent="0.2">
      <c r="A674" s="317"/>
      <c r="B674" s="317"/>
      <c r="C674" s="317"/>
      <c r="D674" s="317"/>
      <c r="E674" s="317"/>
      <c r="F674" s="317"/>
      <c r="G674" s="304"/>
      <c r="H674" s="318"/>
      <c r="I674" s="318"/>
      <c r="J674" s="304"/>
      <c r="K674" s="304"/>
      <c r="L674" s="304"/>
      <c r="M674" s="304"/>
      <c r="N674" s="304"/>
      <c r="O674" s="304"/>
      <c r="P674" s="304"/>
      <c r="Q674" s="304"/>
      <c r="R674" s="304"/>
      <c r="S674" s="304"/>
      <c r="T674" s="304"/>
      <c r="U674" s="304"/>
      <c r="V674" s="304"/>
      <c r="W674" s="304"/>
      <c r="X674" s="304"/>
      <c r="Y674" s="304"/>
    </row>
    <row r="675" spans="1:25" ht="15.75" customHeight="1" x14ac:dyDescent="0.2">
      <c r="A675" s="317"/>
      <c r="B675" s="317"/>
      <c r="C675" s="317"/>
      <c r="D675" s="317"/>
      <c r="E675" s="317"/>
      <c r="F675" s="317"/>
      <c r="G675" s="304"/>
      <c r="H675" s="318"/>
      <c r="I675" s="318"/>
      <c r="J675" s="304"/>
      <c r="K675" s="304"/>
      <c r="L675" s="304"/>
      <c r="M675" s="304"/>
      <c r="N675" s="304"/>
      <c r="O675" s="304"/>
      <c r="P675" s="304"/>
      <c r="Q675" s="304"/>
      <c r="R675" s="304"/>
      <c r="S675" s="304"/>
      <c r="T675" s="304"/>
      <c r="U675" s="304"/>
      <c r="V675" s="304"/>
      <c r="W675" s="304"/>
      <c r="X675" s="304"/>
      <c r="Y675" s="304"/>
    </row>
    <row r="676" spans="1:25" ht="15.75" customHeight="1" x14ac:dyDescent="0.2">
      <c r="A676" s="317"/>
      <c r="B676" s="317"/>
      <c r="C676" s="317"/>
      <c r="D676" s="317"/>
      <c r="E676" s="317"/>
      <c r="F676" s="317"/>
      <c r="G676" s="304"/>
      <c r="H676" s="318"/>
      <c r="I676" s="318"/>
      <c r="J676" s="304"/>
      <c r="K676" s="304"/>
      <c r="L676" s="304"/>
      <c r="M676" s="304"/>
      <c r="N676" s="304"/>
      <c r="O676" s="304"/>
      <c r="P676" s="304"/>
      <c r="Q676" s="304"/>
      <c r="R676" s="304"/>
      <c r="S676" s="304"/>
      <c r="T676" s="304"/>
      <c r="U676" s="304"/>
      <c r="V676" s="304"/>
      <c r="W676" s="304"/>
      <c r="X676" s="304"/>
      <c r="Y676" s="304"/>
    </row>
    <row r="677" spans="1:25" ht="15.75" customHeight="1" x14ac:dyDescent="0.2">
      <c r="A677" s="317"/>
      <c r="B677" s="317"/>
      <c r="C677" s="317"/>
      <c r="D677" s="317"/>
      <c r="E677" s="317"/>
      <c r="F677" s="317"/>
      <c r="G677" s="304"/>
      <c r="H677" s="318"/>
      <c r="I677" s="318"/>
      <c r="J677" s="304"/>
      <c r="K677" s="304"/>
      <c r="L677" s="304"/>
      <c r="M677" s="304"/>
      <c r="N677" s="304"/>
      <c r="O677" s="304"/>
      <c r="P677" s="304"/>
      <c r="Q677" s="304"/>
      <c r="R677" s="304"/>
      <c r="S677" s="304"/>
      <c r="T677" s="304"/>
      <c r="U677" s="304"/>
      <c r="V677" s="304"/>
      <c r="W677" s="304"/>
      <c r="X677" s="304"/>
      <c r="Y677" s="304"/>
    </row>
    <row r="678" spans="1:25" ht="15.75" customHeight="1" x14ac:dyDescent="0.2">
      <c r="A678" s="317"/>
      <c r="B678" s="317"/>
      <c r="C678" s="317"/>
      <c r="D678" s="317"/>
      <c r="E678" s="317"/>
      <c r="F678" s="317"/>
      <c r="G678" s="304"/>
      <c r="H678" s="318"/>
      <c r="I678" s="318"/>
      <c r="J678" s="304"/>
      <c r="K678" s="304"/>
      <c r="L678" s="304"/>
      <c r="M678" s="304"/>
      <c r="N678" s="304"/>
      <c r="O678" s="304"/>
      <c r="P678" s="304"/>
      <c r="Q678" s="304"/>
      <c r="R678" s="304"/>
      <c r="S678" s="304"/>
      <c r="T678" s="304"/>
      <c r="U678" s="304"/>
      <c r="V678" s="304"/>
      <c r="W678" s="304"/>
      <c r="X678" s="304"/>
      <c r="Y678" s="304"/>
    </row>
    <row r="679" spans="1:25" ht="15.75" customHeight="1" x14ac:dyDescent="0.2">
      <c r="A679" s="317"/>
      <c r="B679" s="317"/>
      <c r="C679" s="317"/>
      <c r="D679" s="317"/>
      <c r="E679" s="317"/>
      <c r="F679" s="317"/>
      <c r="G679" s="304"/>
      <c r="H679" s="318"/>
      <c r="I679" s="318"/>
      <c r="J679" s="304"/>
      <c r="K679" s="304"/>
      <c r="L679" s="304"/>
      <c r="M679" s="304"/>
      <c r="N679" s="304"/>
      <c r="O679" s="304"/>
      <c r="P679" s="304"/>
      <c r="Q679" s="304"/>
      <c r="R679" s="304"/>
      <c r="S679" s="304"/>
      <c r="T679" s="304"/>
      <c r="U679" s="304"/>
      <c r="V679" s="304"/>
      <c r="W679" s="304"/>
      <c r="X679" s="304"/>
      <c r="Y679" s="304"/>
    </row>
    <row r="680" spans="1:25" ht="15.75" customHeight="1" x14ac:dyDescent="0.2">
      <c r="A680" s="317"/>
      <c r="B680" s="317"/>
      <c r="C680" s="317"/>
      <c r="D680" s="317"/>
      <c r="E680" s="317"/>
      <c r="F680" s="317"/>
      <c r="G680" s="304"/>
      <c r="H680" s="318"/>
      <c r="I680" s="318"/>
      <c r="J680" s="304"/>
      <c r="K680" s="304"/>
      <c r="L680" s="304"/>
      <c r="M680" s="304"/>
      <c r="N680" s="304"/>
      <c r="O680" s="304"/>
      <c r="P680" s="304"/>
      <c r="Q680" s="304"/>
      <c r="R680" s="304"/>
      <c r="S680" s="304"/>
      <c r="T680" s="304"/>
      <c r="U680" s="304"/>
      <c r="V680" s="304"/>
      <c r="W680" s="304"/>
      <c r="X680" s="304"/>
      <c r="Y680" s="304"/>
    </row>
    <row r="681" spans="1:25" ht="15.75" customHeight="1" x14ac:dyDescent="0.2">
      <c r="A681" s="317"/>
      <c r="B681" s="317"/>
      <c r="C681" s="317"/>
      <c r="D681" s="317"/>
      <c r="E681" s="317"/>
      <c r="F681" s="317"/>
      <c r="G681" s="304"/>
      <c r="H681" s="318"/>
      <c r="I681" s="318"/>
      <c r="J681" s="304"/>
      <c r="K681" s="304"/>
      <c r="L681" s="304"/>
      <c r="M681" s="304"/>
      <c r="N681" s="304"/>
      <c r="O681" s="304"/>
      <c r="P681" s="304"/>
      <c r="Q681" s="304"/>
      <c r="R681" s="304"/>
      <c r="S681" s="304"/>
      <c r="T681" s="304"/>
      <c r="U681" s="304"/>
      <c r="V681" s="304"/>
      <c r="W681" s="304"/>
      <c r="X681" s="304"/>
      <c r="Y681" s="304"/>
    </row>
    <row r="682" spans="1:25" ht="15.75" customHeight="1" x14ac:dyDescent="0.2">
      <c r="A682" s="317"/>
      <c r="B682" s="317"/>
      <c r="C682" s="317"/>
      <c r="D682" s="317"/>
      <c r="E682" s="317"/>
      <c r="F682" s="317"/>
      <c r="G682" s="304"/>
      <c r="H682" s="318"/>
      <c r="I682" s="318"/>
      <c r="J682" s="304"/>
      <c r="K682" s="304"/>
      <c r="L682" s="304"/>
      <c r="M682" s="304"/>
      <c r="N682" s="304"/>
      <c r="O682" s="304"/>
      <c r="P682" s="304"/>
      <c r="Q682" s="304"/>
      <c r="R682" s="304"/>
      <c r="S682" s="304"/>
      <c r="T682" s="304"/>
      <c r="U682" s="304"/>
      <c r="V682" s="304"/>
      <c r="W682" s="304"/>
      <c r="X682" s="304"/>
      <c r="Y682" s="304"/>
    </row>
    <row r="683" spans="1:25" ht="15.75" customHeight="1" x14ac:dyDescent="0.2">
      <c r="A683" s="317"/>
      <c r="B683" s="317"/>
      <c r="C683" s="317"/>
      <c r="D683" s="317"/>
      <c r="E683" s="317"/>
      <c r="F683" s="317"/>
      <c r="G683" s="304"/>
      <c r="H683" s="318"/>
      <c r="I683" s="318"/>
      <c r="J683" s="304"/>
      <c r="K683" s="304"/>
      <c r="L683" s="304"/>
      <c r="M683" s="304"/>
      <c r="N683" s="304"/>
      <c r="O683" s="304"/>
      <c r="P683" s="304"/>
      <c r="Q683" s="304"/>
      <c r="R683" s="304"/>
      <c r="S683" s="304"/>
      <c r="T683" s="304"/>
      <c r="U683" s="304"/>
      <c r="V683" s="304"/>
      <c r="W683" s="304"/>
      <c r="X683" s="304"/>
      <c r="Y683" s="304"/>
    </row>
    <row r="684" spans="1:25" ht="15.75" customHeight="1" x14ac:dyDescent="0.2">
      <c r="A684" s="317"/>
      <c r="B684" s="317"/>
      <c r="C684" s="317"/>
      <c r="D684" s="317"/>
      <c r="E684" s="317"/>
      <c r="F684" s="317"/>
      <c r="G684" s="304"/>
      <c r="H684" s="318"/>
      <c r="I684" s="318"/>
      <c r="J684" s="304"/>
      <c r="K684" s="304"/>
      <c r="L684" s="304"/>
      <c r="M684" s="304"/>
      <c r="N684" s="304"/>
      <c r="O684" s="304"/>
      <c r="P684" s="304"/>
      <c r="Q684" s="304"/>
      <c r="R684" s="304"/>
      <c r="S684" s="304"/>
      <c r="T684" s="304"/>
      <c r="U684" s="304"/>
      <c r="V684" s="304"/>
      <c r="W684" s="304"/>
      <c r="X684" s="304"/>
      <c r="Y684" s="304"/>
    </row>
    <row r="685" spans="1:25" ht="15.75" customHeight="1" x14ac:dyDescent="0.2">
      <c r="A685" s="317"/>
      <c r="B685" s="317"/>
      <c r="C685" s="317"/>
      <c r="D685" s="317"/>
      <c r="E685" s="317"/>
      <c r="F685" s="317"/>
      <c r="G685" s="304"/>
      <c r="H685" s="318"/>
      <c r="I685" s="318"/>
      <c r="J685" s="304"/>
      <c r="K685" s="304"/>
      <c r="L685" s="304"/>
      <c r="M685" s="304"/>
      <c r="N685" s="304"/>
      <c r="O685" s="304"/>
      <c r="P685" s="304"/>
      <c r="Q685" s="304"/>
      <c r="R685" s="304"/>
      <c r="S685" s="304"/>
      <c r="T685" s="304"/>
      <c r="U685" s="304"/>
      <c r="V685" s="304"/>
      <c r="W685" s="304"/>
      <c r="X685" s="304"/>
      <c r="Y685" s="304"/>
    </row>
    <row r="686" spans="1:25" ht="15.75" customHeight="1" x14ac:dyDescent="0.2">
      <c r="A686" s="317"/>
      <c r="B686" s="317"/>
      <c r="C686" s="317"/>
      <c r="D686" s="317"/>
      <c r="E686" s="317"/>
      <c r="F686" s="317"/>
      <c r="G686" s="304"/>
      <c r="H686" s="318"/>
      <c r="I686" s="318"/>
      <c r="J686" s="304"/>
      <c r="K686" s="304"/>
      <c r="L686" s="304"/>
      <c r="M686" s="304"/>
      <c r="N686" s="304"/>
      <c r="O686" s="304"/>
      <c r="P686" s="304"/>
      <c r="Q686" s="304"/>
      <c r="R686" s="304"/>
      <c r="S686" s="304"/>
      <c r="T686" s="304"/>
      <c r="U686" s="304"/>
      <c r="V686" s="304"/>
      <c r="W686" s="304"/>
      <c r="X686" s="304"/>
      <c r="Y686" s="304"/>
    </row>
    <row r="687" spans="1:25" ht="15.75" customHeight="1" x14ac:dyDescent="0.2">
      <c r="A687" s="317"/>
      <c r="B687" s="317"/>
      <c r="C687" s="317"/>
      <c r="D687" s="317"/>
      <c r="E687" s="317"/>
      <c r="F687" s="317"/>
      <c r="G687" s="304"/>
      <c r="H687" s="318"/>
      <c r="I687" s="318"/>
      <c r="J687" s="304"/>
      <c r="K687" s="304"/>
      <c r="L687" s="304"/>
      <c r="M687" s="304"/>
      <c r="N687" s="304"/>
      <c r="O687" s="304"/>
      <c r="P687" s="304"/>
      <c r="Q687" s="304"/>
      <c r="R687" s="304"/>
      <c r="S687" s="304"/>
      <c r="T687" s="304"/>
      <c r="U687" s="304"/>
      <c r="V687" s="304"/>
      <c r="W687" s="304"/>
      <c r="X687" s="304"/>
      <c r="Y687" s="304"/>
    </row>
    <row r="688" spans="1:25" ht="15.75" customHeight="1" x14ac:dyDescent="0.2">
      <c r="A688" s="317"/>
      <c r="B688" s="317"/>
      <c r="C688" s="317"/>
      <c r="D688" s="317"/>
      <c r="E688" s="317"/>
      <c r="F688" s="317"/>
      <c r="G688" s="304"/>
      <c r="H688" s="318"/>
      <c r="I688" s="318"/>
      <c r="J688" s="304"/>
      <c r="K688" s="304"/>
      <c r="L688" s="304"/>
      <c r="M688" s="304"/>
      <c r="N688" s="304"/>
      <c r="O688" s="304"/>
      <c r="P688" s="304"/>
      <c r="Q688" s="304"/>
      <c r="R688" s="304"/>
      <c r="S688" s="304"/>
      <c r="T688" s="304"/>
      <c r="U688" s="304"/>
      <c r="V688" s="304"/>
      <c r="W688" s="304"/>
      <c r="X688" s="304"/>
      <c r="Y688" s="304"/>
    </row>
    <row r="689" spans="1:25" ht="15.75" customHeight="1" x14ac:dyDescent="0.2">
      <c r="A689" s="317"/>
      <c r="B689" s="317"/>
      <c r="C689" s="317"/>
      <c r="D689" s="317"/>
      <c r="E689" s="317"/>
      <c r="F689" s="317"/>
      <c r="G689" s="304"/>
      <c r="H689" s="318"/>
      <c r="I689" s="318"/>
      <c r="J689" s="304"/>
      <c r="K689" s="304"/>
      <c r="L689" s="304"/>
      <c r="M689" s="304"/>
      <c r="N689" s="304"/>
      <c r="O689" s="304"/>
      <c r="P689" s="304"/>
      <c r="Q689" s="304"/>
      <c r="R689" s="304"/>
      <c r="S689" s="304"/>
      <c r="T689" s="304"/>
      <c r="U689" s="304"/>
      <c r="V689" s="304"/>
      <c r="W689" s="304"/>
      <c r="X689" s="304"/>
      <c r="Y689" s="304"/>
    </row>
    <row r="690" spans="1:25" ht="15.75" customHeight="1" x14ac:dyDescent="0.2">
      <c r="A690" s="317"/>
      <c r="B690" s="317"/>
      <c r="C690" s="317"/>
      <c r="D690" s="317"/>
      <c r="E690" s="317"/>
      <c r="F690" s="317"/>
      <c r="G690" s="304"/>
      <c r="H690" s="318"/>
      <c r="I690" s="318"/>
      <c r="J690" s="304"/>
      <c r="K690" s="304"/>
      <c r="L690" s="304"/>
      <c r="M690" s="304"/>
      <c r="N690" s="304"/>
      <c r="O690" s="304"/>
      <c r="P690" s="304"/>
      <c r="Q690" s="304"/>
      <c r="R690" s="304"/>
      <c r="S690" s="304"/>
      <c r="T690" s="304"/>
      <c r="U690" s="304"/>
      <c r="V690" s="304"/>
      <c r="W690" s="304"/>
      <c r="X690" s="304"/>
      <c r="Y690" s="304"/>
    </row>
    <row r="691" spans="1:25" ht="15.75" customHeight="1" x14ac:dyDescent="0.2">
      <c r="A691" s="317"/>
      <c r="B691" s="317"/>
      <c r="C691" s="317"/>
      <c r="D691" s="317"/>
      <c r="E691" s="317"/>
      <c r="F691" s="317"/>
      <c r="G691" s="304"/>
      <c r="H691" s="318"/>
      <c r="I691" s="318"/>
      <c r="J691" s="304"/>
      <c r="K691" s="304"/>
      <c r="L691" s="304"/>
      <c r="M691" s="304"/>
      <c r="N691" s="304"/>
      <c r="O691" s="304"/>
      <c r="P691" s="304"/>
      <c r="Q691" s="304"/>
      <c r="R691" s="304"/>
      <c r="S691" s="304"/>
      <c r="T691" s="304"/>
      <c r="U691" s="304"/>
      <c r="V691" s="304"/>
      <c r="W691" s="304"/>
      <c r="X691" s="304"/>
      <c r="Y691" s="304"/>
    </row>
    <row r="692" spans="1:25" ht="15.75" customHeight="1" x14ac:dyDescent="0.2">
      <c r="A692" s="317"/>
      <c r="B692" s="317"/>
      <c r="C692" s="317"/>
      <c r="D692" s="317"/>
      <c r="E692" s="317"/>
      <c r="F692" s="317"/>
      <c r="G692" s="304"/>
      <c r="H692" s="318"/>
      <c r="I692" s="318"/>
      <c r="J692" s="304"/>
      <c r="K692" s="304"/>
      <c r="L692" s="304"/>
      <c r="M692" s="304"/>
      <c r="N692" s="304"/>
      <c r="O692" s="304"/>
      <c r="P692" s="304"/>
      <c r="Q692" s="304"/>
      <c r="R692" s="304"/>
      <c r="S692" s="304"/>
      <c r="T692" s="304"/>
      <c r="U692" s="304"/>
      <c r="V692" s="304"/>
      <c r="W692" s="304"/>
      <c r="X692" s="304"/>
      <c r="Y692" s="304"/>
    </row>
    <row r="693" spans="1:25" ht="15.75" customHeight="1" x14ac:dyDescent="0.2">
      <c r="A693" s="317"/>
      <c r="B693" s="317"/>
      <c r="C693" s="317"/>
      <c r="D693" s="317"/>
      <c r="E693" s="317"/>
      <c r="F693" s="317"/>
      <c r="G693" s="304"/>
      <c r="H693" s="318"/>
      <c r="I693" s="318"/>
      <c r="J693" s="304"/>
      <c r="K693" s="304"/>
      <c r="L693" s="304"/>
      <c r="M693" s="304"/>
      <c r="N693" s="304"/>
      <c r="O693" s="304"/>
      <c r="P693" s="304"/>
      <c r="Q693" s="304"/>
      <c r="R693" s="304"/>
      <c r="S693" s="304"/>
      <c r="T693" s="304"/>
      <c r="U693" s="304"/>
      <c r="V693" s="304"/>
      <c r="W693" s="304"/>
      <c r="X693" s="304"/>
      <c r="Y693" s="304"/>
    </row>
    <row r="694" spans="1:25" ht="15.75" customHeight="1" x14ac:dyDescent="0.2">
      <c r="A694" s="317"/>
      <c r="B694" s="317"/>
      <c r="C694" s="317"/>
      <c r="D694" s="317"/>
      <c r="E694" s="317"/>
      <c r="F694" s="317"/>
      <c r="G694" s="304"/>
      <c r="H694" s="318"/>
      <c r="I694" s="318"/>
      <c r="J694" s="304"/>
      <c r="K694" s="304"/>
      <c r="L694" s="304"/>
      <c r="M694" s="304"/>
      <c r="N694" s="304"/>
      <c r="O694" s="304"/>
      <c r="P694" s="304"/>
      <c r="Q694" s="304"/>
      <c r="R694" s="304"/>
      <c r="S694" s="304"/>
      <c r="T694" s="304"/>
      <c r="U694" s="304"/>
      <c r="V694" s="304"/>
      <c r="W694" s="304"/>
      <c r="X694" s="304"/>
      <c r="Y694" s="304"/>
    </row>
    <row r="695" spans="1:25" ht="15.75" customHeight="1" x14ac:dyDescent="0.2">
      <c r="A695" s="317"/>
      <c r="B695" s="317"/>
      <c r="C695" s="317"/>
      <c r="D695" s="317"/>
      <c r="E695" s="317"/>
      <c r="F695" s="317"/>
      <c r="G695" s="304"/>
      <c r="H695" s="318"/>
      <c r="I695" s="318"/>
      <c r="J695" s="304"/>
      <c r="K695" s="304"/>
      <c r="L695" s="304"/>
      <c r="M695" s="304"/>
      <c r="N695" s="304"/>
      <c r="O695" s="304"/>
      <c r="P695" s="304"/>
      <c r="Q695" s="304"/>
      <c r="R695" s="304"/>
      <c r="S695" s="304"/>
      <c r="T695" s="304"/>
      <c r="U695" s="304"/>
      <c r="V695" s="304"/>
      <c r="W695" s="304"/>
      <c r="X695" s="304"/>
      <c r="Y695" s="304"/>
    </row>
    <row r="696" spans="1:25" ht="15.75" customHeight="1" x14ac:dyDescent="0.2">
      <c r="A696" s="317"/>
      <c r="B696" s="317"/>
      <c r="C696" s="317"/>
      <c r="D696" s="317"/>
      <c r="E696" s="317"/>
      <c r="F696" s="317"/>
      <c r="G696" s="304"/>
      <c r="H696" s="318"/>
      <c r="I696" s="318"/>
      <c r="J696" s="304"/>
      <c r="K696" s="304"/>
      <c r="L696" s="304"/>
      <c r="M696" s="304"/>
      <c r="N696" s="304"/>
      <c r="O696" s="304"/>
      <c r="P696" s="304"/>
      <c r="Q696" s="304"/>
      <c r="R696" s="304"/>
      <c r="S696" s="304"/>
      <c r="T696" s="304"/>
      <c r="U696" s="304"/>
      <c r="V696" s="304"/>
      <c r="W696" s="304"/>
      <c r="X696" s="304"/>
      <c r="Y696" s="304"/>
    </row>
    <row r="697" spans="1:25" ht="15.75" customHeight="1" x14ac:dyDescent="0.2">
      <c r="A697" s="317"/>
      <c r="B697" s="317"/>
      <c r="C697" s="317"/>
      <c r="D697" s="317"/>
      <c r="E697" s="317"/>
      <c r="F697" s="317"/>
      <c r="G697" s="304"/>
      <c r="H697" s="318"/>
      <c r="I697" s="318"/>
      <c r="J697" s="304"/>
      <c r="K697" s="304"/>
      <c r="L697" s="304"/>
      <c r="M697" s="304"/>
      <c r="N697" s="304"/>
      <c r="O697" s="304"/>
      <c r="P697" s="304"/>
      <c r="Q697" s="304"/>
      <c r="R697" s="304"/>
      <c r="S697" s="304"/>
      <c r="T697" s="304"/>
      <c r="U697" s="304"/>
      <c r="V697" s="304"/>
      <c r="W697" s="304"/>
      <c r="X697" s="304"/>
      <c r="Y697" s="304"/>
    </row>
    <row r="698" spans="1:25" ht="15.75" customHeight="1" x14ac:dyDescent="0.2">
      <c r="A698" s="317"/>
      <c r="B698" s="317"/>
      <c r="C698" s="317"/>
      <c r="D698" s="317"/>
      <c r="E698" s="317"/>
      <c r="F698" s="317"/>
      <c r="G698" s="304"/>
      <c r="H698" s="318"/>
      <c r="I698" s="318"/>
      <c r="J698" s="304"/>
      <c r="K698" s="304"/>
      <c r="L698" s="304"/>
      <c r="M698" s="304"/>
      <c r="N698" s="304"/>
      <c r="O698" s="304"/>
      <c r="P698" s="304"/>
      <c r="Q698" s="304"/>
      <c r="R698" s="304"/>
      <c r="S698" s="304"/>
      <c r="T698" s="304"/>
      <c r="U698" s="304"/>
      <c r="V698" s="304"/>
      <c r="W698" s="304"/>
      <c r="X698" s="304"/>
      <c r="Y698" s="304"/>
    </row>
    <row r="699" spans="1:25" ht="15.75" customHeight="1" x14ac:dyDescent="0.2">
      <c r="A699" s="317"/>
      <c r="B699" s="317"/>
      <c r="C699" s="317"/>
      <c r="D699" s="317"/>
      <c r="E699" s="317"/>
      <c r="F699" s="317"/>
      <c r="G699" s="304"/>
      <c r="H699" s="318"/>
      <c r="I699" s="318"/>
      <c r="J699" s="304"/>
      <c r="K699" s="304"/>
      <c r="L699" s="304"/>
      <c r="M699" s="304"/>
      <c r="N699" s="304"/>
      <c r="O699" s="304"/>
      <c r="P699" s="304"/>
      <c r="Q699" s="304"/>
      <c r="R699" s="304"/>
      <c r="S699" s="304"/>
      <c r="T699" s="304"/>
      <c r="U699" s="304"/>
      <c r="V699" s="304"/>
      <c r="W699" s="304"/>
      <c r="X699" s="304"/>
      <c r="Y699" s="304"/>
    </row>
    <row r="700" spans="1:25" ht="15.75" customHeight="1" x14ac:dyDescent="0.2">
      <c r="A700" s="317"/>
      <c r="B700" s="317"/>
      <c r="C700" s="317"/>
      <c r="D700" s="317"/>
      <c r="E700" s="317"/>
      <c r="F700" s="317"/>
      <c r="G700" s="304"/>
      <c r="H700" s="318"/>
      <c r="I700" s="318"/>
      <c r="J700" s="304"/>
      <c r="K700" s="304"/>
      <c r="L700" s="304"/>
      <c r="M700" s="304"/>
      <c r="N700" s="304"/>
      <c r="O700" s="304"/>
      <c r="P700" s="304"/>
      <c r="Q700" s="304"/>
      <c r="R700" s="304"/>
      <c r="S700" s="304"/>
      <c r="T700" s="304"/>
      <c r="U700" s="304"/>
      <c r="V700" s="304"/>
      <c r="W700" s="304"/>
      <c r="X700" s="304"/>
      <c r="Y700" s="304"/>
    </row>
    <row r="701" spans="1:25" ht="15.75" customHeight="1" x14ac:dyDescent="0.2">
      <c r="A701" s="317"/>
      <c r="B701" s="317"/>
      <c r="C701" s="317"/>
      <c r="D701" s="317"/>
      <c r="E701" s="317"/>
      <c r="F701" s="317"/>
      <c r="G701" s="304"/>
      <c r="H701" s="318"/>
      <c r="I701" s="318"/>
      <c r="J701" s="304"/>
      <c r="K701" s="304"/>
      <c r="L701" s="304"/>
      <c r="M701" s="304"/>
      <c r="N701" s="304"/>
      <c r="O701" s="304"/>
      <c r="P701" s="304"/>
      <c r="Q701" s="304"/>
      <c r="R701" s="304"/>
      <c r="S701" s="304"/>
      <c r="T701" s="304"/>
      <c r="U701" s="304"/>
      <c r="V701" s="304"/>
      <c r="W701" s="304"/>
      <c r="X701" s="304"/>
      <c r="Y701" s="304"/>
    </row>
    <row r="702" spans="1:25" ht="15.75" customHeight="1" x14ac:dyDescent="0.2">
      <c r="A702" s="317"/>
      <c r="B702" s="317"/>
      <c r="C702" s="317"/>
      <c r="D702" s="317"/>
      <c r="E702" s="317"/>
      <c r="F702" s="317"/>
      <c r="G702" s="304"/>
      <c r="H702" s="318"/>
      <c r="I702" s="318"/>
      <c r="J702" s="304"/>
      <c r="K702" s="304"/>
      <c r="L702" s="304"/>
      <c r="M702" s="304"/>
      <c r="N702" s="304"/>
      <c r="O702" s="304"/>
      <c r="P702" s="304"/>
      <c r="Q702" s="304"/>
      <c r="R702" s="304"/>
      <c r="S702" s="304"/>
      <c r="T702" s="304"/>
      <c r="U702" s="304"/>
      <c r="V702" s="304"/>
      <c r="W702" s="304"/>
      <c r="X702" s="304"/>
      <c r="Y702" s="304"/>
    </row>
    <row r="703" spans="1:25" ht="15.75" customHeight="1" x14ac:dyDescent="0.2">
      <c r="A703" s="317"/>
      <c r="B703" s="317"/>
      <c r="C703" s="317"/>
      <c r="D703" s="317"/>
      <c r="E703" s="317"/>
      <c r="F703" s="317"/>
      <c r="G703" s="304"/>
      <c r="H703" s="318"/>
      <c r="I703" s="318"/>
      <c r="J703" s="304"/>
      <c r="K703" s="304"/>
      <c r="L703" s="304"/>
      <c r="M703" s="304"/>
      <c r="N703" s="304"/>
      <c r="O703" s="304"/>
      <c r="P703" s="304"/>
      <c r="Q703" s="304"/>
      <c r="R703" s="304"/>
      <c r="S703" s="304"/>
      <c r="T703" s="304"/>
      <c r="U703" s="304"/>
      <c r="V703" s="304"/>
      <c r="W703" s="304"/>
      <c r="X703" s="304"/>
      <c r="Y703" s="304"/>
    </row>
    <row r="704" spans="1:25" ht="15.75" customHeight="1" x14ac:dyDescent="0.2">
      <c r="A704" s="317"/>
      <c r="B704" s="317"/>
      <c r="C704" s="317"/>
      <c r="D704" s="317"/>
      <c r="E704" s="317"/>
      <c r="F704" s="317"/>
      <c r="G704" s="304"/>
      <c r="H704" s="318"/>
      <c r="I704" s="318"/>
      <c r="J704" s="304"/>
      <c r="K704" s="304"/>
      <c r="L704" s="304"/>
      <c r="M704" s="304"/>
      <c r="N704" s="304"/>
      <c r="O704" s="304"/>
      <c r="P704" s="304"/>
      <c r="Q704" s="304"/>
      <c r="R704" s="304"/>
      <c r="S704" s="304"/>
      <c r="T704" s="304"/>
      <c r="U704" s="304"/>
      <c r="V704" s="304"/>
      <c r="W704" s="304"/>
      <c r="X704" s="304"/>
      <c r="Y704" s="304"/>
    </row>
    <row r="705" spans="1:25" ht="15.75" customHeight="1" x14ac:dyDescent="0.2">
      <c r="A705" s="317"/>
      <c r="B705" s="317"/>
      <c r="C705" s="317"/>
      <c r="D705" s="317"/>
      <c r="E705" s="317"/>
      <c r="F705" s="317"/>
      <c r="G705" s="304"/>
      <c r="H705" s="318"/>
      <c r="I705" s="318"/>
      <c r="J705" s="304"/>
      <c r="K705" s="304"/>
      <c r="L705" s="304"/>
      <c r="M705" s="304"/>
      <c r="N705" s="304"/>
      <c r="O705" s="304"/>
      <c r="P705" s="304"/>
      <c r="Q705" s="304"/>
      <c r="R705" s="304"/>
      <c r="S705" s="304"/>
      <c r="T705" s="304"/>
      <c r="U705" s="304"/>
      <c r="V705" s="304"/>
      <c r="W705" s="304"/>
      <c r="X705" s="304"/>
      <c r="Y705" s="304"/>
    </row>
    <row r="706" spans="1:25" ht="15.75" customHeight="1" x14ac:dyDescent="0.2">
      <c r="A706" s="317"/>
      <c r="B706" s="317"/>
      <c r="C706" s="317"/>
      <c r="D706" s="317"/>
      <c r="E706" s="317"/>
      <c r="F706" s="317"/>
      <c r="G706" s="304"/>
      <c r="H706" s="318"/>
      <c r="I706" s="318"/>
      <c r="J706" s="304"/>
      <c r="K706" s="304"/>
      <c r="L706" s="304"/>
      <c r="M706" s="304"/>
      <c r="N706" s="304"/>
      <c r="O706" s="304"/>
      <c r="P706" s="304"/>
      <c r="Q706" s="304"/>
      <c r="R706" s="304"/>
      <c r="S706" s="304"/>
      <c r="T706" s="304"/>
      <c r="U706" s="304"/>
      <c r="V706" s="304"/>
      <c r="W706" s="304"/>
      <c r="X706" s="304"/>
      <c r="Y706" s="304"/>
    </row>
    <row r="707" spans="1:25" ht="15.75" customHeight="1" x14ac:dyDescent="0.2">
      <c r="A707" s="317"/>
      <c r="B707" s="317"/>
      <c r="C707" s="317"/>
      <c r="D707" s="317"/>
      <c r="E707" s="317"/>
      <c r="F707" s="317"/>
      <c r="G707" s="304"/>
      <c r="H707" s="318"/>
      <c r="I707" s="318"/>
      <c r="J707" s="304"/>
      <c r="K707" s="304"/>
      <c r="L707" s="304"/>
      <c r="M707" s="304"/>
      <c r="N707" s="304"/>
      <c r="O707" s="304"/>
      <c r="P707" s="304"/>
      <c r="Q707" s="304"/>
      <c r="R707" s="304"/>
      <c r="S707" s="304"/>
      <c r="T707" s="304"/>
      <c r="U707" s="304"/>
      <c r="V707" s="304"/>
      <c r="W707" s="304"/>
      <c r="X707" s="304"/>
      <c r="Y707" s="304"/>
    </row>
    <row r="708" spans="1:25" ht="15.75" customHeight="1" x14ac:dyDescent="0.2">
      <c r="A708" s="317"/>
      <c r="B708" s="317"/>
      <c r="C708" s="317"/>
      <c r="D708" s="317"/>
      <c r="E708" s="317"/>
      <c r="F708" s="317"/>
      <c r="G708" s="304"/>
      <c r="H708" s="318"/>
      <c r="I708" s="318"/>
      <c r="J708" s="304"/>
      <c r="K708" s="304"/>
      <c r="L708" s="304"/>
      <c r="M708" s="304"/>
      <c r="N708" s="304"/>
      <c r="O708" s="304"/>
      <c r="P708" s="304"/>
      <c r="Q708" s="304"/>
      <c r="R708" s="304"/>
      <c r="S708" s="304"/>
      <c r="T708" s="304"/>
      <c r="U708" s="304"/>
      <c r="V708" s="304"/>
      <c r="W708" s="304"/>
      <c r="X708" s="304"/>
      <c r="Y708" s="304"/>
    </row>
    <row r="709" spans="1:25" ht="15.75" customHeight="1" x14ac:dyDescent="0.2">
      <c r="A709" s="317"/>
      <c r="B709" s="317"/>
      <c r="C709" s="317"/>
      <c r="D709" s="317"/>
      <c r="E709" s="317"/>
      <c r="F709" s="317"/>
      <c r="G709" s="304"/>
      <c r="H709" s="318"/>
      <c r="I709" s="318"/>
      <c r="J709" s="304"/>
      <c r="K709" s="304"/>
      <c r="L709" s="304"/>
      <c r="M709" s="304"/>
      <c r="N709" s="304"/>
      <c r="O709" s="304"/>
      <c r="P709" s="304"/>
      <c r="Q709" s="304"/>
      <c r="R709" s="304"/>
      <c r="S709" s="304"/>
      <c r="T709" s="304"/>
      <c r="U709" s="304"/>
      <c r="V709" s="304"/>
      <c r="W709" s="304"/>
      <c r="X709" s="304"/>
      <c r="Y709" s="304"/>
    </row>
    <row r="710" spans="1:25" ht="15.75" customHeight="1" x14ac:dyDescent="0.2">
      <c r="A710" s="317"/>
      <c r="B710" s="317"/>
      <c r="C710" s="317"/>
      <c r="D710" s="317"/>
      <c r="E710" s="317"/>
      <c r="F710" s="317"/>
      <c r="G710" s="304"/>
      <c r="H710" s="318"/>
      <c r="I710" s="318"/>
      <c r="J710" s="304"/>
      <c r="K710" s="304"/>
      <c r="L710" s="304"/>
      <c r="M710" s="304"/>
      <c r="N710" s="304"/>
      <c r="O710" s="304"/>
      <c r="P710" s="304"/>
      <c r="Q710" s="304"/>
      <c r="R710" s="304"/>
      <c r="S710" s="304"/>
      <c r="T710" s="304"/>
      <c r="U710" s="304"/>
      <c r="V710" s="304"/>
      <c r="W710" s="304"/>
      <c r="X710" s="304"/>
      <c r="Y710" s="304"/>
    </row>
    <row r="711" spans="1:25" ht="15.75" customHeight="1" x14ac:dyDescent="0.2">
      <c r="A711" s="317"/>
      <c r="B711" s="317"/>
      <c r="C711" s="317"/>
      <c r="D711" s="317"/>
      <c r="E711" s="317"/>
      <c r="F711" s="317"/>
      <c r="G711" s="304"/>
      <c r="H711" s="318"/>
      <c r="I711" s="318"/>
      <c r="J711" s="304"/>
      <c r="K711" s="304"/>
      <c r="L711" s="304"/>
      <c r="M711" s="304"/>
      <c r="N711" s="304"/>
      <c r="O711" s="304"/>
      <c r="P711" s="304"/>
      <c r="Q711" s="304"/>
      <c r="R711" s="304"/>
      <c r="S711" s="304"/>
      <c r="T711" s="304"/>
      <c r="U711" s="304"/>
      <c r="V711" s="304"/>
      <c r="W711" s="304"/>
      <c r="X711" s="304"/>
      <c r="Y711" s="304"/>
    </row>
    <row r="712" spans="1:25" ht="15.75" customHeight="1" x14ac:dyDescent="0.2">
      <c r="A712" s="317"/>
      <c r="B712" s="317"/>
      <c r="C712" s="317"/>
      <c r="D712" s="317"/>
      <c r="E712" s="317"/>
      <c r="F712" s="317"/>
      <c r="G712" s="304"/>
      <c r="H712" s="318"/>
      <c r="I712" s="318"/>
      <c r="J712" s="304"/>
      <c r="K712" s="304"/>
      <c r="L712" s="304"/>
      <c r="M712" s="304"/>
      <c r="N712" s="304"/>
      <c r="O712" s="304"/>
      <c r="P712" s="304"/>
      <c r="Q712" s="304"/>
      <c r="R712" s="304"/>
      <c r="S712" s="304"/>
      <c r="T712" s="304"/>
      <c r="U712" s="304"/>
      <c r="V712" s="304"/>
      <c r="W712" s="304"/>
      <c r="X712" s="304"/>
      <c r="Y712" s="304"/>
    </row>
    <row r="713" spans="1:25" ht="15.75" customHeight="1" x14ac:dyDescent="0.2">
      <c r="A713" s="317"/>
      <c r="B713" s="317"/>
      <c r="C713" s="317"/>
      <c r="D713" s="317"/>
      <c r="E713" s="317"/>
      <c r="F713" s="317"/>
      <c r="G713" s="304"/>
      <c r="H713" s="318"/>
      <c r="I713" s="318"/>
      <c r="J713" s="304"/>
      <c r="K713" s="304"/>
      <c r="L713" s="304"/>
      <c r="M713" s="304"/>
      <c r="N713" s="304"/>
      <c r="O713" s="304"/>
      <c r="P713" s="304"/>
      <c r="Q713" s="304"/>
      <c r="R713" s="304"/>
      <c r="S713" s="304"/>
      <c r="T713" s="304"/>
      <c r="U713" s="304"/>
      <c r="V713" s="304"/>
      <c r="W713" s="304"/>
      <c r="X713" s="304"/>
      <c r="Y713" s="304"/>
    </row>
    <row r="714" spans="1:25" ht="15.75" customHeight="1" x14ac:dyDescent="0.2">
      <c r="A714" s="317"/>
      <c r="B714" s="317"/>
      <c r="C714" s="317"/>
      <c r="D714" s="317"/>
      <c r="E714" s="317"/>
      <c r="F714" s="317"/>
      <c r="G714" s="304"/>
      <c r="H714" s="318"/>
      <c r="I714" s="318"/>
      <c r="J714" s="304"/>
      <c r="K714" s="304"/>
      <c r="L714" s="304"/>
      <c r="M714" s="304"/>
      <c r="N714" s="304"/>
      <c r="O714" s="304"/>
      <c r="P714" s="304"/>
      <c r="Q714" s="304"/>
      <c r="R714" s="304"/>
      <c r="S714" s="304"/>
      <c r="T714" s="304"/>
      <c r="U714" s="304"/>
      <c r="V714" s="304"/>
      <c r="W714" s="304"/>
      <c r="X714" s="304"/>
      <c r="Y714" s="304"/>
    </row>
    <row r="715" spans="1:25" ht="15.75" customHeight="1" x14ac:dyDescent="0.2">
      <c r="A715" s="317"/>
      <c r="B715" s="317"/>
      <c r="C715" s="317"/>
      <c r="D715" s="317"/>
      <c r="E715" s="317"/>
      <c r="F715" s="317"/>
      <c r="G715" s="304"/>
      <c r="H715" s="318"/>
      <c r="I715" s="318"/>
      <c r="J715" s="304"/>
      <c r="K715" s="304"/>
      <c r="L715" s="304"/>
      <c r="M715" s="304"/>
      <c r="N715" s="304"/>
      <c r="O715" s="304"/>
      <c r="P715" s="304"/>
      <c r="Q715" s="304"/>
      <c r="R715" s="304"/>
      <c r="S715" s="304"/>
      <c r="T715" s="304"/>
      <c r="U715" s="304"/>
      <c r="V715" s="304"/>
      <c r="W715" s="304"/>
      <c r="X715" s="304"/>
      <c r="Y715" s="304"/>
    </row>
    <row r="716" spans="1:25" ht="15.75" customHeight="1" x14ac:dyDescent="0.2">
      <c r="A716" s="317"/>
      <c r="B716" s="317"/>
      <c r="C716" s="317"/>
      <c r="D716" s="317"/>
      <c r="E716" s="317"/>
      <c r="F716" s="317"/>
      <c r="G716" s="304"/>
      <c r="H716" s="318"/>
      <c r="I716" s="318"/>
      <c r="J716" s="304"/>
      <c r="K716" s="304"/>
      <c r="L716" s="304"/>
      <c r="M716" s="304"/>
      <c r="N716" s="304"/>
      <c r="O716" s="304"/>
      <c r="P716" s="304"/>
      <c r="Q716" s="304"/>
      <c r="R716" s="304"/>
      <c r="S716" s="304"/>
      <c r="T716" s="304"/>
      <c r="U716" s="304"/>
      <c r="V716" s="304"/>
      <c r="W716" s="304"/>
      <c r="X716" s="304"/>
      <c r="Y716" s="304"/>
    </row>
    <row r="717" spans="1:25" ht="15.75" customHeight="1" x14ac:dyDescent="0.2">
      <c r="A717" s="317"/>
      <c r="B717" s="317"/>
      <c r="C717" s="317"/>
      <c r="D717" s="317"/>
      <c r="E717" s="317"/>
      <c r="F717" s="317"/>
      <c r="G717" s="304"/>
      <c r="H717" s="318"/>
      <c r="I717" s="318"/>
      <c r="J717" s="304"/>
      <c r="K717" s="304"/>
      <c r="L717" s="304"/>
      <c r="M717" s="304"/>
      <c r="N717" s="304"/>
      <c r="O717" s="304"/>
      <c r="P717" s="304"/>
      <c r="Q717" s="304"/>
      <c r="R717" s="304"/>
      <c r="S717" s="304"/>
      <c r="T717" s="304"/>
      <c r="U717" s="304"/>
      <c r="V717" s="304"/>
      <c r="W717" s="304"/>
      <c r="X717" s="304"/>
      <c r="Y717" s="304"/>
    </row>
    <row r="718" spans="1:25" ht="15.75" customHeight="1" x14ac:dyDescent="0.2">
      <c r="A718" s="317"/>
      <c r="B718" s="317"/>
      <c r="C718" s="317"/>
      <c r="D718" s="317"/>
      <c r="E718" s="317"/>
      <c r="F718" s="317"/>
      <c r="G718" s="304"/>
      <c r="H718" s="318"/>
      <c r="I718" s="318"/>
      <c r="J718" s="304"/>
      <c r="K718" s="304"/>
      <c r="L718" s="304"/>
      <c r="M718" s="304"/>
      <c r="N718" s="304"/>
      <c r="O718" s="304"/>
      <c r="P718" s="304"/>
      <c r="Q718" s="304"/>
      <c r="R718" s="304"/>
      <c r="S718" s="304"/>
      <c r="T718" s="304"/>
      <c r="U718" s="304"/>
      <c r="V718" s="304"/>
      <c r="W718" s="304"/>
      <c r="X718" s="304"/>
      <c r="Y718" s="304"/>
    </row>
    <row r="719" spans="1:25" ht="15.75" customHeight="1" x14ac:dyDescent="0.2">
      <c r="A719" s="317"/>
      <c r="B719" s="317"/>
      <c r="C719" s="317"/>
      <c r="D719" s="317"/>
      <c r="E719" s="317"/>
      <c r="F719" s="317"/>
      <c r="G719" s="304"/>
      <c r="H719" s="318"/>
      <c r="I719" s="318"/>
      <c r="J719" s="304"/>
      <c r="K719" s="304"/>
      <c r="L719" s="304"/>
      <c r="M719" s="304"/>
      <c r="N719" s="304"/>
      <c r="O719" s="304"/>
      <c r="P719" s="304"/>
      <c r="Q719" s="304"/>
      <c r="R719" s="304"/>
      <c r="S719" s="304"/>
      <c r="T719" s="304"/>
      <c r="U719" s="304"/>
      <c r="V719" s="304"/>
      <c r="W719" s="304"/>
      <c r="X719" s="304"/>
      <c r="Y719" s="304"/>
    </row>
    <row r="720" spans="1:25" ht="15.75" customHeight="1" x14ac:dyDescent="0.2">
      <c r="A720" s="317"/>
      <c r="B720" s="317"/>
      <c r="C720" s="317"/>
      <c r="D720" s="317"/>
      <c r="E720" s="317"/>
      <c r="F720" s="317"/>
      <c r="G720" s="304"/>
      <c r="H720" s="318"/>
      <c r="I720" s="318"/>
      <c r="J720" s="304"/>
      <c r="K720" s="304"/>
      <c r="L720" s="304"/>
      <c r="M720" s="304"/>
      <c r="N720" s="304"/>
      <c r="O720" s="304"/>
      <c r="P720" s="304"/>
      <c r="Q720" s="304"/>
      <c r="R720" s="304"/>
      <c r="S720" s="304"/>
      <c r="T720" s="304"/>
      <c r="U720" s="304"/>
      <c r="V720" s="304"/>
      <c r="W720" s="304"/>
      <c r="X720" s="304"/>
      <c r="Y720" s="304"/>
    </row>
    <row r="721" spans="1:25" ht="15.75" customHeight="1" x14ac:dyDescent="0.2">
      <c r="A721" s="317"/>
      <c r="B721" s="317"/>
      <c r="C721" s="317"/>
      <c r="D721" s="317"/>
      <c r="E721" s="317"/>
      <c r="F721" s="317"/>
      <c r="G721" s="304"/>
      <c r="H721" s="318"/>
      <c r="I721" s="318"/>
      <c r="J721" s="304"/>
      <c r="K721" s="304"/>
      <c r="L721" s="304"/>
      <c r="M721" s="304"/>
      <c r="N721" s="304"/>
      <c r="O721" s="304"/>
      <c r="P721" s="304"/>
      <c r="Q721" s="304"/>
      <c r="R721" s="304"/>
      <c r="S721" s="304"/>
      <c r="T721" s="304"/>
      <c r="U721" s="304"/>
      <c r="V721" s="304"/>
      <c r="W721" s="304"/>
      <c r="X721" s="304"/>
      <c r="Y721" s="304"/>
    </row>
    <row r="722" spans="1:25" ht="15.75" customHeight="1" x14ac:dyDescent="0.2">
      <c r="A722" s="317"/>
      <c r="B722" s="317"/>
      <c r="C722" s="317"/>
      <c r="D722" s="317"/>
      <c r="E722" s="317"/>
      <c r="F722" s="317"/>
      <c r="G722" s="304"/>
      <c r="H722" s="318"/>
      <c r="I722" s="318"/>
      <c r="J722" s="304"/>
      <c r="K722" s="304"/>
      <c r="L722" s="304"/>
      <c r="M722" s="304"/>
      <c r="N722" s="304"/>
      <c r="O722" s="304"/>
      <c r="P722" s="304"/>
      <c r="Q722" s="304"/>
      <c r="R722" s="304"/>
      <c r="S722" s="304"/>
      <c r="T722" s="304"/>
      <c r="U722" s="304"/>
      <c r="V722" s="304"/>
      <c r="W722" s="304"/>
      <c r="X722" s="304"/>
      <c r="Y722" s="304"/>
    </row>
    <row r="723" spans="1:25" ht="15.75" customHeight="1" x14ac:dyDescent="0.2">
      <c r="A723" s="317"/>
      <c r="B723" s="317"/>
      <c r="C723" s="317"/>
      <c r="D723" s="317"/>
      <c r="E723" s="317"/>
      <c r="F723" s="317"/>
      <c r="G723" s="304"/>
      <c r="H723" s="318"/>
      <c r="I723" s="318"/>
      <c r="J723" s="304"/>
      <c r="K723" s="304"/>
      <c r="L723" s="304"/>
      <c r="M723" s="304"/>
      <c r="N723" s="304"/>
      <c r="O723" s="304"/>
      <c r="P723" s="304"/>
      <c r="Q723" s="304"/>
      <c r="R723" s="304"/>
      <c r="S723" s="304"/>
      <c r="T723" s="304"/>
      <c r="U723" s="304"/>
      <c r="V723" s="304"/>
      <c r="W723" s="304"/>
      <c r="X723" s="304"/>
      <c r="Y723" s="304"/>
    </row>
    <row r="724" spans="1:25" ht="15.75" customHeight="1" x14ac:dyDescent="0.2">
      <c r="A724" s="317"/>
      <c r="B724" s="317"/>
      <c r="C724" s="317"/>
      <c r="D724" s="317"/>
      <c r="E724" s="317"/>
      <c r="F724" s="317"/>
      <c r="G724" s="304"/>
      <c r="H724" s="318"/>
      <c r="I724" s="318"/>
      <c r="J724" s="304"/>
      <c r="K724" s="304"/>
      <c r="L724" s="304"/>
      <c r="M724" s="304"/>
      <c r="N724" s="304"/>
      <c r="O724" s="304"/>
      <c r="P724" s="304"/>
      <c r="Q724" s="304"/>
      <c r="R724" s="304"/>
      <c r="S724" s="304"/>
      <c r="T724" s="304"/>
      <c r="U724" s="304"/>
      <c r="V724" s="304"/>
      <c r="W724" s="304"/>
      <c r="X724" s="304"/>
      <c r="Y724" s="304"/>
    </row>
    <row r="725" spans="1:25" ht="15.75" customHeight="1" x14ac:dyDescent="0.2">
      <c r="A725" s="317"/>
      <c r="B725" s="317"/>
      <c r="C725" s="317"/>
      <c r="D725" s="317"/>
      <c r="E725" s="317"/>
      <c r="F725" s="317"/>
      <c r="G725" s="304"/>
      <c r="H725" s="318"/>
      <c r="I725" s="318"/>
      <c r="J725" s="304"/>
      <c r="K725" s="304"/>
      <c r="L725" s="304"/>
      <c r="M725" s="304"/>
      <c r="N725" s="304"/>
      <c r="O725" s="304"/>
      <c r="P725" s="304"/>
      <c r="Q725" s="304"/>
      <c r="R725" s="304"/>
      <c r="S725" s="304"/>
      <c r="T725" s="304"/>
      <c r="U725" s="304"/>
      <c r="V725" s="304"/>
      <c r="W725" s="304"/>
      <c r="X725" s="304"/>
      <c r="Y725" s="304"/>
    </row>
    <row r="726" spans="1:25" ht="15.75" customHeight="1" x14ac:dyDescent="0.2">
      <c r="A726" s="317"/>
      <c r="B726" s="317"/>
      <c r="C726" s="317"/>
      <c r="D726" s="317"/>
      <c r="E726" s="317"/>
      <c r="F726" s="317"/>
      <c r="G726" s="304"/>
      <c r="H726" s="318"/>
      <c r="I726" s="318"/>
      <c r="J726" s="304"/>
      <c r="K726" s="304"/>
      <c r="L726" s="304"/>
      <c r="M726" s="304"/>
      <c r="N726" s="304"/>
      <c r="O726" s="304"/>
      <c r="P726" s="304"/>
      <c r="Q726" s="304"/>
      <c r="R726" s="304"/>
      <c r="S726" s="304"/>
      <c r="T726" s="304"/>
      <c r="U726" s="304"/>
      <c r="V726" s="304"/>
      <c r="W726" s="304"/>
      <c r="X726" s="304"/>
      <c r="Y726" s="304"/>
    </row>
    <row r="727" spans="1:25" ht="15.75" customHeight="1" x14ac:dyDescent="0.2">
      <c r="A727" s="317"/>
      <c r="B727" s="317"/>
      <c r="C727" s="317"/>
      <c r="D727" s="317"/>
      <c r="E727" s="317"/>
      <c r="F727" s="317"/>
      <c r="G727" s="304"/>
      <c r="H727" s="318"/>
      <c r="I727" s="318"/>
      <c r="J727" s="304"/>
      <c r="K727" s="304"/>
      <c r="L727" s="304"/>
      <c r="M727" s="304"/>
      <c r="N727" s="304"/>
      <c r="O727" s="304"/>
      <c r="P727" s="304"/>
      <c r="Q727" s="304"/>
      <c r="R727" s="304"/>
      <c r="S727" s="304"/>
      <c r="T727" s="304"/>
      <c r="U727" s="304"/>
      <c r="V727" s="304"/>
      <c r="W727" s="304"/>
      <c r="X727" s="304"/>
      <c r="Y727" s="304"/>
    </row>
    <row r="728" spans="1:25" ht="15.75" customHeight="1" x14ac:dyDescent="0.2">
      <c r="A728" s="317"/>
      <c r="B728" s="317"/>
      <c r="C728" s="317"/>
      <c r="D728" s="317"/>
      <c r="E728" s="317"/>
      <c r="F728" s="317"/>
      <c r="G728" s="304"/>
      <c r="H728" s="318"/>
      <c r="I728" s="318"/>
      <c r="J728" s="304"/>
      <c r="K728" s="304"/>
      <c r="L728" s="304"/>
      <c r="M728" s="304"/>
      <c r="N728" s="304"/>
      <c r="O728" s="304"/>
      <c r="P728" s="304"/>
      <c r="Q728" s="304"/>
      <c r="R728" s="304"/>
      <c r="S728" s="304"/>
      <c r="T728" s="304"/>
      <c r="U728" s="304"/>
      <c r="V728" s="304"/>
      <c r="W728" s="304"/>
      <c r="X728" s="304"/>
      <c r="Y728" s="304"/>
    </row>
    <row r="729" spans="1:25" ht="15.75" customHeight="1" x14ac:dyDescent="0.2">
      <c r="A729" s="317"/>
      <c r="B729" s="317"/>
      <c r="C729" s="317"/>
      <c r="D729" s="317"/>
      <c r="E729" s="317"/>
      <c r="F729" s="317"/>
      <c r="G729" s="304"/>
      <c r="H729" s="318"/>
      <c r="I729" s="318"/>
      <c r="J729" s="304"/>
      <c r="K729" s="304"/>
      <c r="L729" s="304"/>
      <c r="M729" s="304"/>
      <c r="N729" s="304"/>
      <c r="O729" s="304"/>
      <c r="P729" s="304"/>
      <c r="Q729" s="304"/>
      <c r="R729" s="304"/>
      <c r="S729" s="304"/>
      <c r="T729" s="304"/>
      <c r="U729" s="304"/>
      <c r="V729" s="304"/>
      <c r="W729" s="304"/>
      <c r="X729" s="304"/>
      <c r="Y729" s="304"/>
    </row>
    <row r="730" spans="1:25" ht="15.75" customHeight="1" x14ac:dyDescent="0.2">
      <c r="A730" s="317"/>
      <c r="B730" s="317"/>
      <c r="C730" s="317"/>
      <c r="D730" s="317"/>
      <c r="E730" s="317"/>
      <c r="F730" s="317"/>
      <c r="G730" s="304"/>
      <c r="H730" s="318"/>
      <c r="I730" s="318"/>
      <c r="J730" s="304"/>
      <c r="K730" s="304"/>
      <c r="L730" s="304"/>
      <c r="M730" s="304"/>
      <c r="N730" s="304"/>
      <c r="O730" s="304"/>
      <c r="P730" s="304"/>
      <c r="Q730" s="304"/>
      <c r="R730" s="304"/>
      <c r="S730" s="304"/>
      <c r="T730" s="304"/>
      <c r="U730" s="304"/>
      <c r="V730" s="304"/>
      <c r="W730" s="304"/>
      <c r="X730" s="304"/>
      <c r="Y730" s="304"/>
    </row>
    <row r="731" spans="1:25" ht="15.75" customHeight="1" x14ac:dyDescent="0.2">
      <c r="A731" s="317"/>
      <c r="B731" s="317"/>
      <c r="C731" s="317"/>
      <c r="D731" s="317"/>
      <c r="E731" s="317"/>
      <c r="F731" s="317"/>
      <c r="G731" s="304"/>
      <c r="H731" s="318"/>
      <c r="I731" s="318"/>
      <c r="J731" s="304"/>
      <c r="K731" s="304"/>
      <c r="L731" s="304"/>
      <c r="M731" s="304"/>
      <c r="N731" s="304"/>
      <c r="O731" s="304"/>
      <c r="P731" s="304"/>
      <c r="Q731" s="304"/>
      <c r="R731" s="304"/>
      <c r="S731" s="304"/>
      <c r="T731" s="304"/>
      <c r="U731" s="304"/>
      <c r="V731" s="304"/>
      <c r="W731" s="304"/>
      <c r="X731" s="304"/>
      <c r="Y731" s="304"/>
    </row>
    <row r="732" spans="1:25" ht="15.75" customHeight="1" x14ac:dyDescent="0.2">
      <c r="A732" s="317"/>
      <c r="B732" s="317"/>
      <c r="C732" s="317"/>
      <c r="D732" s="317"/>
      <c r="E732" s="317"/>
      <c r="F732" s="317"/>
      <c r="G732" s="304"/>
      <c r="H732" s="318"/>
      <c r="I732" s="318"/>
      <c r="J732" s="304"/>
      <c r="K732" s="304"/>
      <c r="L732" s="304"/>
      <c r="M732" s="304"/>
      <c r="N732" s="304"/>
      <c r="O732" s="304"/>
      <c r="P732" s="304"/>
      <c r="Q732" s="304"/>
      <c r="R732" s="304"/>
      <c r="S732" s="304"/>
      <c r="T732" s="304"/>
      <c r="U732" s="304"/>
      <c r="V732" s="304"/>
      <c r="W732" s="304"/>
      <c r="X732" s="304"/>
      <c r="Y732" s="304"/>
    </row>
    <row r="733" spans="1:25" ht="15.75" customHeight="1" x14ac:dyDescent="0.2">
      <c r="A733" s="317"/>
      <c r="B733" s="317"/>
      <c r="C733" s="317"/>
      <c r="D733" s="317"/>
      <c r="E733" s="317"/>
      <c r="F733" s="317"/>
      <c r="G733" s="304"/>
      <c r="H733" s="318"/>
      <c r="I733" s="318"/>
      <c r="J733" s="304"/>
      <c r="K733" s="304"/>
      <c r="L733" s="304"/>
      <c r="M733" s="304"/>
      <c r="N733" s="304"/>
      <c r="O733" s="304"/>
      <c r="P733" s="304"/>
      <c r="Q733" s="304"/>
      <c r="R733" s="304"/>
      <c r="S733" s="304"/>
      <c r="T733" s="304"/>
      <c r="U733" s="304"/>
      <c r="V733" s="304"/>
      <c r="W733" s="304"/>
      <c r="X733" s="304"/>
      <c r="Y733" s="304"/>
    </row>
    <row r="734" spans="1:25" ht="15.75" customHeight="1" x14ac:dyDescent="0.2">
      <c r="A734" s="317"/>
      <c r="B734" s="317"/>
      <c r="C734" s="317"/>
      <c r="D734" s="317"/>
      <c r="E734" s="317"/>
      <c r="F734" s="317"/>
      <c r="G734" s="304"/>
      <c r="H734" s="318"/>
      <c r="I734" s="318"/>
      <c r="J734" s="304"/>
      <c r="K734" s="304"/>
      <c r="L734" s="304"/>
      <c r="M734" s="304"/>
      <c r="N734" s="304"/>
      <c r="O734" s="304"/>
      <c r="P734" s="304"/>
      <c r="Q734" s="304"/>
      <c r="R734" s="304"/>
      <c r="S734" s="304"/>
      <c r="T734" s="304"/>
      <c r="U734" s="304"/>
      <c r="V734" s="304"/>
      <c r="W734" s="304"/>
      <c r="X734" s="304"/>
      <c r="Y734" s="304"/>
    </row>
    <row r="735" spans="1:25" ht="15.75" customHeight="1" x14ac:dyDescent="0.2">
      <c r="A735" s="317"/>
      <c r="B735" s="317"/>
      <c r="C735" s="317"/>
      <c r="D735" s="317"/>
      <c r="E735" s="317"/>
      <c r="F735" s="317"/>
      <c r="G735" s="304"/>
      <c r="H735" s="318"/>
      <c r="I735" s="318"/>
      <c r="J735" s="304"/>
      <c r="K735" s="304"/>
      <c r="L735" s="304"/>
      <c r="M735" s="304"/>
      <c r="N735" s="304"/>
      <c r="O735" s="304"/>
      <c r="P735" s="304"/>
      <c r="Q735" s="304"/>
      <c r="R735" s="304"/>
      <c r="S735" s="304"/>
      <c r="T735" s="304"/>
      <c r="U735" s="304"/>
      <c r="V735" s="304"/>
      <c r="W735" s="304"/>
      <c r="X735" s="304"/>
      <c r="Y735" s="304"/>
    </row>
    <row r="736" spans="1:25" ht="15.75" customHeight="1" x14ac:dyDescent="0.2">
      <c r="A736" s="317"/>
      <c r="B736" s="317"/>
      <c r="C736" s="317"/>
      <c r="D736" s="317"/>
      <c r="E736" s="317"/>
      <c r="F736" s="317"/>
      <c r="G736" s="304"/>
      <c r="H736" s="318"/>
      <c r="I736" s="318"/>
      <c r="J736" s="304"/>
      <c r="K736" s="304"/>
      <c r="L736" s="304"/>
      <c r="M736" s="304"/>
      <c r="N736" s="304"/>
      <c r="O736" s="304"/>
      <c r="P736" s="304"/>
      <c r="Q736" s="304"/>
      <c r="R736" s="304"/>
      <c r="S736" s="304"/>
      <c r="T736" s="304"/>
      <c r="U736" s="304"/>
      <c r="V736" s="304"/>
      <c r="W736" s="304"/>
      <c r="X736" s="304"/>
      <c r="Y736" s="304"/>
    </row>
    <row r="737" spans="1:25" ht="15.75" customHeight="1" x14ac:dyDescent="0.2">
      <c r="A737" s="317"/>
      <c r="B737" s="317"/>
      <c r="C737" s="317"/>
      <c r="D737" s="317"/>
      <c r="E737" s="317"/>
      <c r="F737" s="317"/>
      <c r="G737" s="304"/>
      <c r="H737" s="318"/>
      <c r="I737" s="318"/>
      <c r="J737" s="304"/>
      <c r="K737" s="304"/>
      <c r="L737" s="304"/>
      <c r="M737" s="304"/>
      <c r="N737" s="304"/>
      <c r="O737" s="304"/>
      <c r="P737" s="304"/>
      <c r="Q737" s="304"/>
      <c r="R737" s="304"/>
      <c r="S737" s="304"/>
      <c r="T737" s="304"/>
      <c r="U737" s="304"/>
      <c r="V737" s="304"/>
      <c r="W737" s="304"/>
      <c r="X737" s="304"/>
      <c r="Y737" s="304"/>
    </row>
    <row r="738" spans="1:25" ht="15.75" customHeight="1" x14ac:dyDescent="0.2">
      <c r="A738" s="317"/>
      <c r="B738" s="317"/>
      <c r="C738" s="317"/>
      <c r="D738" s="317"/>
      <c r="E738" s="317"/>
      <c r="F738" s="317"/>
      <c r="G738" s="304"/>
      <c r="H738" s="318"/>
      <c r="I738" s="318"/>
      <c r="J738" s="304"/>
      <c r="K738" s="304"/>
      <c r="L738" s="304"/>
      <c r="M738" s="304"/>
      <c r="N738" s="304"/>
      <c r="O738" s="304"/>
      <c r="P738" s="304"/>
      <c r="Q738" s="304"/>
      <c r="R738" s="304"/>
      <c r="S738" s="304"/>
      <c r="T738" s="304"/>
      <c r="U738" s="304"/>
      <c r="V738" s="304"/>
      <c r="W738" s="304"/>
      <c r="X738" s="304"/>
      <c r="Y738" s="304"/>
    </row>
    <row r="739" spans="1:25" ht="15.75" customHeight="1" x14ac:dyDescent="0.2">
      <c r="A739" s="317"/>
      <c r="B739" s="317"/>
      <c r="C739" s="317"/>
      <c r="D739" s="317"/>
      <c r="E739" s="317"/>
      <c r="F739" s="317"/>
      <c r="G739" s="304"/>
      <c r="H739" s="318"/>
      <c r="I739" s="318"/>
      <c r="J739" s="304"/>
      <c r="K739" s="304"/>
      <c r="L739" s="304"/>
      <c r="M739" s="304"/>
      <c r="N739" s="304"/>
      <c r="O739" s="304"/>
      <c r="P739" s="304"/>
      <c r="Q739" s="304"/>
      <c r="R739" s="304"/>
      <c r="S739" s="304"/>
      <c r="T739" s="304"/>
      <c r="U739" s="304"/>
      <c r="V739" s="304"/>
      <c r="W739" s="304"/>
      <c r="X739" s="304"/>
      <c r="Y739" s="304"/>
    </row>
    <row r="740" spans="1:25" ht="15.75" customHeight="1" x14ac:dyDescent="0.2">
      <c r="A740" s="317"/>
      <c r="B740" s="317"/>
      <c r="C740" s="317"/>
      <c r="D740" s="317"/>
      <c r="E740" s="317"/>
      <c r="F740" s="317"/>
      <c r="G740" s="304"/>
      <c r="H740" s="318"/>
      <c r="I740" s="318"/>
      <c r="J740" s="304"/>
      <c r="K740" s="304"/>
      <c r="L740" s="304"/>
      <c r="M740" s="304"/>
      <c r="N740" s="304"/>
      <c r="O740" s="304"/>
      <c r="P740" s="304"/>
      <c r="Q740" s="304"/>
      <c r="R740" s="304"/>
      <c r="S740" s="304"/>
      <c r="T740" s="304"/>
      <c r="U740" s="304"/>
      <c r="V740" s="304"/>
      <c r="W740" s="304"/>
      <c r="X740" s="304"/>
      <c r="Y740" s="304"/>
    </row>
    <row r="741" spans="1:25" ht="15.75" customHeight="1" x14ac:dyDescent="0.2">
      <c r="A741" s="317"/>
      <c r="B741" s="317"/>
      <c r="C741" s="317"/>
      <c r="D741" s="317"/>
      <c r="E741" s="317"/>
      <c r="F741" s="317"/>
      <c r="G741" s="304"/>
      <c r="H741" s="318"/>
      <c r="I741" s="318"/>
      <c r="J741" s="304"/>
      <c r="K741" s="304"/>
      <c r="L741" s="304"/>
      <c r="M741" s="304"/>
      <c r="N741" s="304"/>
      <c r="O741" s="304"/>
      <c r="P741" s="304"/>
      <c r="Q741" s="304"/>
      <c r="R741" s="304"/>
      <c r="S741" s="304"/>
      <c r="T741" s="304"/>
      <c r="U741" s="304"/>
      <c r="V741" s="304"/>
      <c r="W741" s="304"/>
      <c r="X741" s="304"/>
      <c r="Y741" s="304"/>
    </row>
    <row r="742" spans="1:25" ht="15.75" customHeight="1" x14ac:dyDescent="0.2">
      <c r="A742" s="317"/>
      <c r="B742" s="317"/>
      <c r="C742" s="317"/>
      <c r="D742" s="317"/>
      <c r="E742" s="317"/>
      <c r="F742" s="317"/>
      <c r="G742" s="304"/>
      <c r="H742" s="318"/>
      <c r="I742" s="318"/>
      <c r="J742" s="304"/>
      <c r="K742" s="304"/>
      <c r="L742" s="304"/>
      <c r="M742" s="304"/>
      <c r="N742" s="304"/>
      <c r="O742" s="304"/>
      <c r="P742" s="304"/>
      <c r="Q742" s="304"/>
      <c r="R742" s="304"/>
      <c r="S742" s="304"/>
      <c r="T742" s="304"/>
      <c r="U742" s="304"/>
      <c r="V742" s="304"/>
      <c r="W742" s="304"/>
      <c r="X742" s="304"/>
      <c r="Y742" s="304"/>
    </row>
    <row r="743" spans="1:25" ht="15.75" customHeight="1" x14ac:dyDescent="0.2">
      <c r="A743" s="317"/>
      <c r="B743" s="317"/>
      <c r="C743" s="317"/>
      <c r="D743" s="317"/>
      <c r="E743" s="317"/>
      <c r="F743" s="317"/>
      <c r="G743" s="304"/>
      <c r="H743" s="318"/>
      <c r="I743" s="318"/>
      <c r="J743" s="304"/>
      <c r="K743" s="304"/>
      <c r="L743" s="304"/>
      <c r="M743" s="304"/>
      <c r="N743" s="304"/>
      <c r="O743" s="304"/>
      <c r="P743" s="304"/>
      <c r="Q743" s="304"/>
      <c r="R743" s="304"/>
      <c r="S743" s="304"/>
      <c r="T743" s="304"/>
      <c r="U743" s="304"/>
      <c r="V743" s="304"/>
      <c r="W743" s="304"/>
      <c r="X743" s="304"/>
      <c r="Y743" s="304"/>
    </row>
    <row r="744" spans="1:25" ht="15.75" customHeight="1" x14ac:dyDescent="0.2">
      <c r="A744" s="317"/>
      <c r="B744" s="317"/>
      <c r="C744" s="317"/>
      <c r="D744" s="317"/>
      <c r="E744" s="317"/>
      <c r="F744" s="317"/>
      <c r="G744" s="304"/>
      <c r="H744" s="318"/>
      <c r="I744" s="318"/>
      <c r="J744" s="304"/>
      <c r="K744" s="304"/>
      <c r="L744" s="304"/>
      <c r="M744" s="304"/>
      <c r="N744" s="304"/>
      <c r="O744" s="304"/>
      <c r="P744" s="304"/>
      <c r="Q744" s="304"/>
      <c r="R744" s="304"/>
      <c r="S744" s="304"/>
      <c r="T744" s="304"/>
      <c r="U744" s="304"/>
      <c r="V744" s="304"/>
      <c r="W744" s="304"/>
      <c r="X744" s="304"/>
      <c r="Y744" s="304"/>
    </row>
    <row r="745" spans="1:25" ht="15.75" customHeight="1" x14ac:dyDescent="0.2">
      <c r="A745" s="317"/>
      <c r="B745" s="317"/>
      <c r="C745" s="317"/>
      <c r="D745" s="317"/>
      <c r="E745" s="317"/>
      <c r="F745" s="317"/>
      <c r="G745" s="304"/>
      <c r="H745" s="318"/>
      <c r="I745" s="318"/>
      <c r="J745" s="304"/>
      <c r="K745" s="304"/>
      <c r="L745" s="304"/>
      <c r="M745" s="304"/>
      <c r="N745" s="304"/>
      <c r="O745" s="304"/>
      <c r="P745" s="304"/>
      <c r="Q745" s="304"/>
      <c r="R745" s="304"/>
      <c r="S745" s="304"/>
      <c r="T745" s="304"/>
      <c r="U745" s="304"/>
      <c r="V745" s="304"/>
      <c r="W745" s="304"/>
      <c r="X745" s="304"/>
      <c r="Y745" s="304"/>
    </row>
    <row r="746" spans="1:25" ht="15.75" customHeight="1" x14ac:dyDescent="0.2">
      <c r="A746" s="317"/>
      <c r="B746" s="317"/>
      <c r="C746" s="317"/>
      <c r="D746" s="317"/>
      <c r="E746" s="317"/>
      <c r="F746" s="317"/>
      <c r="G746" s="304"/>
      <c r="H746" s="318"/>
      <c r="I746" s="318"/>
      <c r="J746" s="304"/>
      <c r="K746" s="304"/>
      <c r="L746" s="304"/>
      <c r="M746" s="304"/>
      <c r="N746" s="304"/>
      <c r="O746" s="304"/>
      <c r="P746" s="304"/>
      <c r="Q746" s="304"/>
      <c r="R746" s="304"/>
      <c r="S746" s="304"/>
      <c r="T746" s="304"/>
      <c r="U746" s="304"/>
      <c r="V746" s="304"/>
      <c r="W746" s="304"/>
      <c r="X746" s="304"/>
      <c r="Y746" s="304"/>
    </row>
    <row r="747" spans="1:25" ht="15.75" customHeight="1" x14ac:dyDescent="0.2">
      <c r="A747" s="317"/>
      <c r="B747" s="317"/>
      <c r="C747" s="317"/>
      <c r="D747" s="317"/>
      <c r="E747" s="317"/>
      <c r="F747" s="317"/>
      <c r="G747" s="304"/>
      <c r="H747" s="318"/>
      <c r="I747" s="318"/>
      <c r="J747" s="304"/>
      <c r="K747" s="304"/>
      <c r="L747" s="304"/>
      <c r="M747" s="304"/>
      <c r="N747" s="304"/>
      <c r="O747" s="304"/>
      <c r="P747" s="304"/>
      <c r="Q747" s="304"/>
      <c r="R747" s="304"/>
      <c r="S747" s="304"/>
      <c r="T747" s="304"/>
      <c r="U747" s="304"/>
      <c r="V747" s="304"/>
      <c r="W747" s="304"/>
      <c r="X747" s="304"/>
      <c r="Y747" s="304"/>
    </row>
    <row r="748" spans="1:25" ht="15.75" customHeight="1" x14ac:dyDescent="0.2">
      <c r="A748" s="317"/>
      <c r="B748" s="317"/>
      <c r="C748" s="317"/>
      <c r="D748" s="317"/>
      <c r="E748" s="317"/>
      <c r="F748" s="317"/>
      <c r="G748" s="304"/>
      <c r="H748" s="318"/>
      <c r="I748" s="318"/>
      <c r="J748" s="304"/>
      <c r="K748" s="304"/>
      <c r="L748" s="304"/>
      <c r="M748" s="304"/>
      <c r="N748" s="304"/>
      <c r="O748" s="304"/>
      <c r="P748" s="304"/>
      <c r="Q748" s="304"/>
      <c r="R748" s="304"/>
      <c r="S748" s="304"/>
      <c r="T748" s="304"/>
      <c r="U748" s="304"/>
      <c r="V748" s="304"/>
      <c r="W748" s="304"/>
      <c r="X748" s="304"/>
      <c r="Y748" s="304"/>
    </row>
    <row r="749" spans="1:25" ht="15.75" customHeight="1" x14ac:dyDescent="0.2">
      <c r="A749" s="317"/>
      <c r="B749" s="317"/>
      <c r="C749" s="317"/>
      <c r="D749" s="317"/>
      <c r="E749" s="317"/>
      <c r="F749" s="317"/>
      <c r="G749" s="304"/>
      <c r="H749" s="318"/>
      <c r="I749" s="318"/>
      <c r="J749" s="304"/>
      <c r="K749" s="304"/>
      <c r="L749" s="304"/>
      <c r="M749" s="304"/>
      <c r="N749" s="304"/>
      <c r="O749" s="304"/>
      <c r="P749" s="304"/>
      <c r="Q749" s="304"/>
      <c r="R749" s="304"/>
      <c r="S749" s="304"/>
      <c r="T749" s="304"/>
      <c r="U749" s="304"/>
      <c r="V749" s="304"/>
      <c r="W749" s="304"/>
      <c r="X749" s="304"/>
      <c r="Y749" s="304"/>
    </row>
    <row r="750" spans="1:25" ht="15.75" customHeight="1" x14ac:dyDescent="0.2">
      <c r="A750" s="317"/>
      <c r="B750" s="317"/>
      <c r="C750" s="317"/>
      <c r="D750" s="317"/>
      <c r="E750" s="317"/>
      <c r="F750" s="317"/>
      <c r="G750" s="304"/>
      <c r="H750" s="318"/>
      <c r="I750" s="318"/>
      <c r="J750" s="304"/>
      <c r="K750" s="304"/>
      <c r="L750" s="304"/>
      <c r="M750" s="304"/>
      <c r="N750" s="304"/>
      <c r="O750" s="304"/>
      <c r="P750" s="304"/>
      <c r="Q750" s="304"/>
      <c r="R750" s="304"/>
      <c r="S750" s="304"/>
      <c r="T750" s="304"/>
      <c r="U750" s="304"/>
      <c r="V750" s="304"/>
      <c r="W750" s="304"/>
      <c r="X750" s="304"/>
      <c r="Y750" s="304"/>
    </row>
    <row r="751" spans="1:25" ht="15.75" customHeight="1" x14ac:dyDescent="0.2">
      <c r="A751" s="317"/>
      <c r="B751" s="317"/>
      <c r="C751" s="317"/>
      <c r="D751" s="317"/>
      <c r="E751" s="317"/>
      <c r="F751" s="317"/>
      <c r="G751" s="304"/>
      <c r="H751" s="318"/>
      <c r="I751" s="318"/>
      <c r="J751" s="304"/>
      <c r="K751" s="304"/>
      <c r="L751" s="304"/>
      <c r="M751" s="304"/>
      <c r="N751" s="304"/>
      <c r="O751" s="304"/>
      <c r="P751" s="304"/>
      <c r="Q751" s="304"/>
      <c r="R751" s="304"/>
      <c r="S751" s="304"/>
      <c r="T751" s="304"/>
      <c r="U751" s="304"/>
      <c r="V751" s="304"/>
      <c r="W751" s="304"/>
      <c r="X751" s="304"/>
      <c r="Y751" s="304"/>
    </row>
    <row r="752" spans="1:25" ht="15.75" customHeight="1" x14ac:dyDescent="0.2">
      <c r="A752" s="317"/>
      <c r="B752" s="317"/>
      <c r="C752" s="317"/>
      <c r="D752" s="317"/>
      <c r="E752" s="317"/>
      <c r="F752" s="317"/>
      <c r="G752" s="304"/>
      <c r="H752" s="318"/>
      <c r="I752" s="318"/>
      <c r="J752" s="304"/>
      <c r="K752" s="304"/>
      <c r="L752" s="304"/>
      <c r="M752" s="304"/>
      <c r="N752" s="304"/>
      <c r="O752" s="304"/>
      <c r="P752" s="304"/>
      <c r="Q752" s="304"/>
      <c r="R752" s="304"/>
      <c r="S752" s="304"/>
      <c r="T752" s="304"/>
      <c r="U752" s="304"/>
      <c r="V752" s="304"/>
      <c r="W752" s="304"/>
      <c r="X752" s="304"/>
      <c r="Y752" s="304"/>
    </row>
    <row r="753" spans="1:25" ht="15.75" customHeight="1" x14ac:dyDescent="0.2">
      <c r="A753" s="317"/>
      <c r="B753" s="317"/>
      <c r="C753" s="317"/>
      <c r="D753" s="317"/>
      <c r="E753" s="317"/>
      <c r="F753" s="317"/>
      <c r="G753" s="304"/>
      <c r="H753" s="318"/>
      <c r="I753" s="318"/>
      <c r="J753" s="304"/>
      <c r="K753" s="304"/>
      <c r="L753" s="304"/>
      <c r="M753" s="304"/>
      <c r="N753" s="304"/>
      <c r="O753" s="304"/>
      <c r="P753" s="304"/>
      <c r="Q753" s="304"/>
      <c r="R753" s="304"/>
      <c r="S753" s="304"/>
      <c r="T753" s="304"/>
      <c r="U753" s="304"/>
      <c r="V753" s="304"/>
      <c r="W753" s="304"/>
      <c r="X753" s="304"/>
      <c r="Y753" s="304"/>
    </row>
    <row r="754" spans="1:25" ht="15.75" customHeight="1" x14ac:dyDescent="0.2">
      <c r="A754" s="317"/>
      <c r="B754" s="317"/>
      <c r="C754" s="317"/>
      <c r="D754" s="317"/>
      <c r="E754" s="317"/>
      <c r="F754" s="317"/>
      <c r="G754" s="304"/>
      <c r="H754" s="318"/>
      <c r="I754" s="318"/>
      <c r="J754" s="304"/>
      <c r="K754" s="304"/>
      <c r="L754" s="304"/>
      <c r="M754" s="304"/>
      <c r="N754" s="304"/>
      <c r="O754" s="304"/>
      <c r="P754" s="304"/>
      <c r="Q754" s="304"/>
      <c r="R754" s="304"/>
      <c r="S754" s="304"/>
      <c r="T754" s="304"/>
      <c r="U754" s="304"/>
      <c r="V754" s="304"/>
      <c r="W754" s="304"/>
      <c r="X754" s="304"/>
      <c r="Y754" s="304"/>
    </row>
    <row r="755" spans="1:25" ht="15.75" customHeight="1" x14ac:dyDescent="0.2">
      <c r="A755" s="317"/>
      <c r="B755" s="317"/>
      <c r="C755" s="317"/>
      <c r="D755" s="317"/>
      <c r="E755" s="317"/>
      <c r="F755" s="317"/>
      <c r="G755" s="304"/>
      <c r="H755" s="318"/>
      <c r="I755" s="318"/>
      <c r="J755" s="304"/>
      <c r="K755" s="304"/>
      <c r="L755" s="304"/>
      <c r="M755" s="304"/>
      <c r="N755" s="304"/>
      <c r="O755" s="304"/>
      <c r="P755" s="304"/>
      <c r="Q755" s="304"/>
      <c r="R755" s="304"/>
      <c r="S755" s="304"/>
      <c r="T755" s="304"/>
      <c r="U755" s="304"/>
      <c r="V755" s="304"/>
      <c r="W755" s="304"/>
      <c r="X755" s="304"/>
      <c r="Y755" s="304"/>
    </row>
    <row r="756" spans="1:25" ht="15.75" customHeight="1" x14ac:dyDescent="0.2">
      <c r="A756" s="317"/>
      <c r="B756" s="317"/>
      <c r="C756" s="317"/>
      <c r="D756" s="317"/>
      <c r="E756" s="317"/>
      <c r="F756" s="317"/>
      <c r="G756" s="304"/>
      <c r="H756" s="318"/>
      <c r="I756" s="318"/>
      <c r="J756" s="304"/>
      <c r="K756" s="304"/>
      <c r="L756" s="304"/>
      <c r="M756" s="304"/>
      <c r="N756" s="304"/>
      <c r="O756" s="304"/>
      <c r="P756" s="304"/>
      <c r="Q756" s="304"/>
      <c r="R756" s="304"/>
      <c r="S756" s="304"/>
      <c r="T756" s="304"/>
      <c r="U756" s="304"/>
      <c r="V756" s="304"/>
      <c r="W756" s="304"/>
      <c r="X756" s="304"/>
      <c r="Y756" s="304"/>
    </row>
    <row r="757" spans="1:25" ht="15.75" customHeight="1" x14ac:dyDescent="0.2">
      <c r="A757" s="317"/>
      <c r="B757" s="317"/>
      <c r="C757" s="317"/>
      <c r="D757" s="317"/>
      <c r="E757" s="317"/>
      <c r="F757" s="317"/>
      <c r="G757" s="304"/>
      <c r="H757" s="318"/>
      <c r="I757" s="318"/>
      <c r="J757" s="304"/>
      <c r="K757" s="304"/>
      <c r="L757" s="304"/>
      <c r="M757" s="304"/>
      <c r="N757" s="304"/>
      <c r="O757" s="304"/>
      <c r="P757" s="304"/>
      <c r="Q757" s="304"/>
      <c r="R757" s="304"/>
      <c r="S757" s="304"/>
      <c r="T757" s="304"/>
      <c r="U757" s="304"/>
      <c r="V757" s="304"/>
      <c r="W757" s="304"/>
      <c r="X757" s="304"/>
      <c r="Y757" s="304"/>
    </row>
    <row r="758" spans="1:25" ht="15.75" customHeight="1" x14ac:dyDescent="0.2">
      <c r="A758" s="317"/>
      <c r="B758" s="317"/>
      <c r="C758" s="317"/>
      <c r="D758" s="317"/>
      <c r="E758" s="317"/>
      <c r="F758" s="317"/>
      <c r="G758" s="304"/>
      <c r="H758" s="318"/>
      <c r="I758" s="318"/>
      <c r="J758" s="304"/>
      <c r="K758" s="304"/>
      <c r="L758" s="304"/>
      <c r="M758" s="304"/>
      <c r="N758" s="304"/>
      <c r="O758" s="304"/>
      <c r="P758" s="304"/>
      <c r="Q758" s="304"/>
      <c r="R758" s="304"/>
      <c r="S758" s="304"/>
      <c r="T758" s="304"/>
      <c r="U758" s="304"/>
      <c r="V758" s="304"/>
      <c r="W758" s="304"/>
      <c r="X758" s="304"/>
      <c r="Y758" s="304"/>
    </row>
    <row r="759" spans="1:25" ht="15.75" customHeight="1" x14ac:dyDescent="0.2">
      <c r="A759" s="317"/>
      <c r="B759" s="317"/>
      <c r="C759" s="317"/>
      <c r="D759" s="317"/>
      <c r="E759" s="317"/>
      <c r="F759" s="317"/>
      <c r="G759" s="304"/>
      <c r="H759" s="318"/>
      <c r="I759" s="318"/>
      <c r="J759" s="304"/>
      <c r="K759" s="304"/>
      <c r="L759" s="304"/>
      <c r="M759" s="304"/>
      <c r="N759" s="304"/>
      <c r="O759" s="304"/>
      <c r="P759" s="304"/>
      <c r="Q759" s="304"/>
      <c r="R759" s="304"/>
      <c r="S759" s="304"/>
      <c r="T759" s="304"/>
      <c r="U759" s="304"/>
      <c r="V759" s="304"/>
      <c r="W759" s="304"/>
      <c r="X759" s="304"/>
      <c r="Y759" s="304"/>
    </row>
    <row r="760" spans="1:25" ht="15.75" customHeight="1" x14ac:dyDescent="0.2">
      <c r="A760" s="317"/>
      <c r="B760" s="317"/>
      <c r="C760" s="317"/>
      <c r="D760" s="317"/>
      <c r="E760" s="317"/>
      <c r="F760" s="317"/>
      <c r="G760" s="304"/>
      <c r="H760" s="318"/>
      <c r="I760" s="318"/>
      <c r="J760" s="304"/>
      <c r="K760" s="304"/>
      <c r="L760" s="304"/>
      <c r="M760" s="304"/>
      <c r="N760" s="304"/>
      <c r="O760" s="304"/>
      <c r="P760" s="304"/>
      <c r="Q760" s="304"/>
      <c r="R760" s="304"/>
      <c r="S760" s="304"/>
      <c r="T760" s="304"/>
      <c r="U760" s="304"/>
      <c r="V760" s="304"/>
      <c r="W760" s="304"/>
      <c r="X760" s="304"/>
      <c r="Y760" s="304"/>
    </row>
    <row r="761" spans="1:25" ht="15.75" customHeight="1" x14ac:dyDescent="0.2">
      <c r="A761" s="317"/>
      <c r="B761" s="317"/>
      <c r="C761" s="317"/>
      <c r="D761" s="317"/>
      <c r="E761" s="317"/>
      <c r="F761" s="317"/>
      <c r="G761" s="304"/>
      <c r="H761" s="318"/>
      <c r="I761" s="318"/>
      <c r="J761" s="304"/>
      <c r="K761" s="304"/>
      <c r="L761" s="304"/>
      <c r="M761" s="304"/>
      <c r="N761" s="304"/>
      <c r="O761" s="304"/>
      <c r="P761" s="304"/>
      <c r="Q761" s="304"/>
      <c r="R761" s="304"/>
      <c r="S761" s="304"/>
      <c r="T761" s="304"/>
      <c r="U761" s="304"/>
      <c r="V761" s="304"/>
      <c r="W761" s="304"/>
      <c r="X761" s="304"/>
      <c r="Y761" s="304"/>
    </row>
    <row r="762" spans="1:25" ht="15.75" customHeight="1" x14ac:dyDescent="0.2">
      <c r="A762" s="317"/>
      <c r="B762" s="317"/>
      <c r="C762" s="317"/>
      <c r="D762" s="317"/>
      <c r="E762" s="317"/>
      <c r="F762" s="317"/>
      <c r="G762" s="304"/>
      <c r="H762" s="318"/>
      <c r="I762" s="318"/>
      <c r="J762" s="304"/>
      <c r="K762" s="304"/>
      <c r="L762" s="304"/>
      <c r="M762" s="304"/>
      <c r="N762" s="304"/>
      <c r="O762" s="304"/>
      <c r="P762" s="304"/>
      <c r="Q762" s="304"/>
      <c r="R762" s="304"/>
      <c r="S762" s="304"/>
      <c r="T762" s="304"/>
      <c r="U762" s="304"/>
      <c r="V762" s="304"/>
      <c r="W762" s="304"/>
      <c r="X762" s="304"/>
      <c r="Y762" s="304"/>
    </row>
    <row r="763" spans="1:25" ht="15.75" customHeight="1" x14ac:dyDescent="0.2">
      <c r="A763" s="317"/>
      <c r="B763" s="317"/>
      <c r="C763" s="317"/>
      <c r="D763" s="317"/>
      <c r="E763" s="317"/>
      <c r="F763" s="317"/>
      <c r="G763" s="304"/>
      <c r="H763" s="318"/>
      <c r="I763" s="318"/>
      <c r="J763" s="304"/>
      <c r="K763" s="304"/>
      <c r="L763" s="304"/>
      <c r="M763" s="304"/>
      <c r="N763" s="304"/>
      <c r="O763" s="304"/>
      <c r="P763" s="304"/>
      <c r="Q763" s="304"/>
      <c r="R763" s="304"/>
      <c r="S763" s="304"/>
      <c r="T763" s="304"/>
      <c r="U763" s="304"/>
      <c r="V763" s="304"/>
      <c r="W763" s="304"/>
      <c r="X763" s="304"/>
      <c r="Y763" s="304"/>
    </row>
    <row r="764" spans="1:25" ht="15.75" customHeight="1" x14ac:dyDescent="0.2">
      <c r="A764" s="317"/>
      <c r="B764" s="317"/>
      <c r="C764" s="317"/>
      <c r="D764" s="317"/>
      <c r="E764" s="317"/>
      <c r="F764" s="317"/>
      <c r="G764" s="304"/>
      <c r="H764" s="318"/>
      <c r="I764" s="318"/>
      <c r="J764" s="304"/>
      <c r="K764" s="304"/>
      <c r="L764" s="304"/>
      <c r="M764" s="304"/>
      <c r="N764" s="304"/>
      <c r="O764" s="304"/>
      <c r="P764" s="304"/>
      <c r="Q764" s="304"/>
      <c r="R764" s="304"/>
      <c r="S764" s="304"/>
      <c r="T764" s="304"/>
      <c r="U764" s="304"/>
      <c r="V764" s="304"/>
      <c r="W764" s="304"/>
      <c r="X764" s="304"/>
      <c r="Y764" s="304"/>
    </row>
    <row r="765" spans="1:25" ht="15.75" customHeight="1" x14ac:dyDescent="0.2">
      <c r="A765" s="317"/>
      <c r="B765" s="317"/>
      <c r="C765" s="317"/>
      <c r="D765" s="317"/>
      <c r="E765" s="317"/>
      <c r="F765" s="317"/>
      <c r="G765" s="304"/>
      <c r="H765" s="318"/>
      <c r="I765" s="318"/>
      <c r="J765" s="304"/>
      <c r="K765" s="304"/>
      <c r="L765" s="304"/>
      <c r="M765" s="304"/>
      <c r="N765" s="304"/>
      <c r="O765" s="304"/>
      <c r="P765" s="304"/>
      <c r="Q765" s="304"/>
      <c r="R765" s="304"/>
      <c r="S765" s="304"/>
      <c r="T765" s="304"/>
      <c r="U765" s="304"/>
      <c r="V765" s="304"/>
      <c r="W765" s="304"/>
      <c r="X765" s="304"/>
      <c r="Y765" s="304"/>
    </row>
    <row r="766" spans="1:25" ht="15.75" customHeight="1" x14ac:dyDescent="0.2">
      <c r="A766" s="317"/>
      <c r="B766" s="317"/>
      <c r="C766" s="317"/>
      <c r="D766" s="317"/>
      <c r="E766" s="317"/>
      <c r="F766" s="317"/>
      <c r="G766" s="304"/>
      <c r="H766" s="318"/>
      <c r="I766" s="318"/>
      <c r="J766" s="304"/>
      <c r="K766" s="304"/>
      <c r="L766" s="304"/>
      <c r="M766" s="304"/>
      <c r="N766" s="304"/>
      <c r="O766" s="304"/>
      <c r="P766" s="304"/>
      <c r="Q766" s="304"/>
      <c r="R766" s="304"/>
      <c r="S766" s="304"/>
      <c r="T766" s="304"/>
      <c r="U766" s="304"/>
      <c r="V766" s="304"/>
      <c r="W766" s="304"/>
      <c r="X766" s="304"/>
      <c r="Y766" s="304"/>
    </row>
    <row r="767" spans="1:25" ht="15.75" customHeight="1" x14ac:dyDescent="0.2">
      <c r="A767" s="317"/>
      <c r="B767" s="317"/>
      <c r="C767" s="317"/>
      <c r="D767" s="317"/>
      <c r="E767" s="317"/>
      <c r="F767" s="317"/>
      <c r="G767" s="304"/>
      <c r="H767" s="318"/>
      <c r="I767" s="318"/>
      <c r="J767" s="304"/>
      <c r="K767" s="304"/>
      <c r="L767" s="304"/>
      <c r="M767" s="304"/>
      <c r="N767" s="304"/>
      <c r="O767" s="304"/>
      <c r="P767" s="304"/>
      <c r="Q767" s="304"/>
      <c r="R767" s="304"/>
      <c r="S767" s="304"/>
      <c r="T767" s="304"/>
      <c r="U767" s="304"/>
      <c r="V767" s="304"/>
      <c r="W767" s="304"/>
      <c r="X767" s="304"/>
      <c r="Y767" s="304"/>
    </row>
    <row r="768" spans="1:25" ht="15.75" customHeight="1" x14ac:dyDescent="0.2">
      <c r="A768" s="317"/>
      <c r="B768" s="317"/>
      <c r="C768" s="317"/>
      <c r="D768" s="317"/>
      <c r="E768" s="317"/>
      <c r="F768" s="317"/>
      <c r="G768" s="304"/>
      <c r="H768" s="318"/>
      <c r="I768" s="318"/>
      <c r="J768" s="304"/>
      <c r="K768" s="304"/>
      <c r="L768" s="304"/>
      <c r="M768" s="304"/>
      <c r="N768" s="304"/>
      <c r="O768" s="304"/>
      <c r="P768" s="304"/>
      <c r="Q768" s="304"/>
      <c r="R768" s="304"/>
      <c r="S768" s="304"/>
      <c r="T768" s="304"/>
      <c r="U768" s="304"/>
      <c r="V768" s="304"/>
      <c r="W768" s="304"/>
      <c r="X768" s="304"/>
      <c r="Y768" s="304"/>
    </row>
    <row r="769" spans="1:25" ht="15.75" customHeight="1" x14ac:dyDescent="0.2">
      <c r="A769" s="317"/>
      <c r="B769" s="317"/>
      <c r="C769" s="317"/>
      <c r="D769" s="317"/>
      <c r="E769" s="317"/>
      <c r="F769" s="317"/>
      <c r="G769" s="304"/>
      <c r="H769" s="318"/>
      <c r="I769" s="318"/>
      <c r="J769" s="304"/>
      <c r="K769" s="304"/>
      <c r="L769" s="304"/>
      <c r="M769" s="304"/>
      <c r="N769" s="304"/>
      <c r="O769" s="304"/>
      <c r="P769" s="304"/>
      <c r="Q769" s="304"/>
      <c r="R769" s="304"/>
      <c r="S769" s="304"/>
      <c r="T769" s="304"/>
      <c r="U769" s="304"/>
      <c r="V769" s="304"/>
      <c r="W769" s="304"/>
      <c r="X769" s="304"/>
      <c r="Y769" s="304"/>
    </row>
    <row r="770" spans="1:25" ht="15.75" customHeight="1" x14ac:dyDescent="0.2">
      <c r="A770" s="317"/>
      <c r="B770" s="317"/>
      <c r="C770" s="317"/>
      <c r="D770" s="317"/>
      <c r="E770" s="317"/>
      <c r="F770" s="317"/>
      <c r="G770" s="304"/>
      <c r="H770" s="318"/>
      <c r="I770" s="318"/>
      <c r="J770" s="304"/>
      <c r="K770" s="304"/>
      <c r="L770" s="304"/>
      <c r="M770" s="304"/>
      <c r="N770" s="304"/>
      <c r="O770" s="304"/>
      <c r="P770" s="304"/>
      <c r="Q770" s="304"/>
      <c r="R770" s="304"/>
      <c r="S770" s="304"/>
      <c r="T770" s="304"/>
      <c r="U770" s="304"/>
      <c r="V770" s="304"/>
      <c r="W770" s="304"/>
      <c r="X770" s="304"/>
      <c r="Y770" s="304"/>
    </row>
    <row r="771" spans="1:25" ht="15.75" customHeight="1" x14ac:dyDescent="0.2">
      <c r="A771" s="317"/>
      <c r="B771" s="317"/>
      <c r="C771" s="317"/>
      <c r="D771" s="317"/>
      <c r="E771" s="317"/>
      <c r="F771" s="317"/>
      <c r="G771" s="304"/>
      <c r="H771" s="318"/>
      <c r="I771" s="318"/>
      <c r="J771" s="304"/>
      <c r="K771" s="304"/>
      <c r="L771" s="304"/>
      <c r="M771" s="304"/>
      <c r="N771" s="304"/>
      <c r="O771" s="304"/>
      <c r="P771" s="304"/>
      <c r="Q771" s="304"/>
      <c r="R771" s="304"/>
      <c r="S771" s="304"/>
      <c r="T771" s="304"/>
      <c r="U771" s="304"/>
      <c r="V771" s="304"/>
      <c r="W771" s="304"/>
      <c r="X771" s="304"/>
      <c r="Y771" s="304"/>
    </row>
    <row r="772" spans="1:25" ht="15.75" customHeight="1" x14ac:dyDescent="0.2">
      <c r="A772" s="317"/>
      <c r="B772" s="317"/>
      <c r="C772" s="317"/>
      <c r="D772" s="317"/>
      <c r="E772" s="317"/>
      <c r="F772" s="317"/>
      <c r="G772" s="304"/>
      <c r="H772" s="318"/>
      <c r="I772" s="318"/>
      <c r="J772" s="304"/>
      <c r="K772" s="304"/>
      <c r="L772" s="304"/>
      <c r="M772" s="304"/>
      <c r="N772" s="304"/>
      <c r="O772" s="304"/>
      <c r="P772" s="304"/>
      <c r="Q772" s="304"/>
      <c r="R772" s="304"/>
      <c r="S772" s="304"/>
      <c r="T772" s="304"/>
      <c r="U772" s="304"/>
      <c r="V772" s="304"/>
      <c r="W772" s="304"/>
      <c r="X772" s="304"/>
      <c r="Y772" s="304"/>
    </row>
    <row r="773" spans="1:25" ht="15.75" customHeight="1" x14ac:dyDescent="0.2">
      <c r="A773" s="317"/>
      <c r="B773" s="317"/>
      <c r="C773" s="317"/>
      <c r="D773" s="317"/>
      <c r="E773" s="317"/>
      <c r="F773" s="317"/>
      <c r="G773" s="304"/>
      <c r="H773" s="318"/>
      <c r="I773" s="318"/>
      <c r="J773" s="304"/>
      <c r="K773" s="304"/>
      <c r="L773" s="304"/>
      <c r="M773" s="304"/>
      <c r="N773" s="304"/>
      <c r="O773" s="304"/>
      <c r="P773" s="304"/>
      <c r="Q773" s="304"/>
      <c r="R773" s="304"/>
      <c r="S773" s="304"/>
      <c r="T773" s="304"/>
      <c r="U773" s="304"/>
      <c r="V773" s="304"/>
      <c r="W773" s="304"/>
      <c r="X773" s="304"/>
      <c r="Y773" s="304"/>
    </row>
    <row r="774" spans="1:25" ht="15.75" customHeight="1" x14ac:dyDescent="0.2">
      <c r="A774" s="317"/>
      <c r="B774" s="317"/>
      <c r="C774" s="317"/>
      <c r="D774" s="317"/>
      <c r="E774" s="317"/>
      <c r="F774" s="317"/>
      <c r="G774" s="304"/>
      <c r="H774" s="318"/>
      <c r="I774" s="318"/>
      <c r="J774" s="304"/>
      <c r="K774" s="304"/>
      <c r="L774" s="304"/>
      <c r="M774" s="304"/>
      <c r="N774" s="304"/>
      <c r="O774" s="304"/>
      <c r="P774" s="304"/>
      <c r="Q774" s="304"/>
      <c r="R774" s="304"/>
      <c r="S774" s="304"/>
      <c r="T774" s="304"/>
      <c r="U774" s="304"/>
      <c r="V774" s="304"/>
      <c r="W774" s="304"/>
      <c r="X774" s="304"/>
      <c r="Y774" s="304"/>
    </row>
    <row r="775" spans="1:25" ht="15.75" customHeight="1" x14ac:dyDescent="0.2">
      <c r="A775" s="317"/>
      <c r="B775" s="317"/>
      <c r="C775" s="317"/>
      <c r="D775" s="317"/>
      <c r="E775" s="317"/>
      <c r="F775" s="317"/>
      <c r="G775" s="304"/>
      <c r="H775" s="318"/>
      <c r="I775" s="318"/>
      <c r="J775" s="304"/>
      <c r="K775" s="304"/>
      <c r="L775" s="304"/>
      <c r="M775" s="304"/>
      <c r="N775" s="304"/>
      <c r="O775" s="304"/>
      <c r="P775" s="304"/>
      <c r="Q775" s="304"/>
      <c r="R775" s="304"/>
      <c r="S775" s="304"/>
      <c r="T775" s="304"/>
      <c r="U775" s="304"/>
      <c r="V775" s="304"/>
      <c r="W775" s="304"/>
      <c r="X775" s="304"/>
      <c r="Y775" s="304"/>
    </row>
    <row r="776" spans="1:25" ht="15.75" customHeight="1" x14ac:dyDescent="0.2">
      <c r="A776" s="317"/>
      <c r="B776" s="317"/>
      <c r="C776" s="317"/>
      <c r="D776" s="317"/>
      <c r="E776" s="317"/>
      <c r="F776" s="317"/>
      <c r="G776" s="304"/>
      <c r="H776" s="318"/>
      <c r="I776" s="318"/>
      <c r="J776" s="304"/>
      <c r="K776" s="304"/>
      <c r="L776" s="304"/>
      <c r="M776" s="304"/>
      <c r="N776" s="304"/>
      <c r="O776" s="304"/>
      <c r="P776" s="304"/>
      <c r="Q776" s="304"/>
      <c r="R776" s="304"/>
      <c r="S776" s="304"/>
      <c r="T776" s="304"/>
      <c r="U776" s="304"/>
      <c r="V776" s="304"/>
      <c r="W776" s="304"/>
      <c r="X776" s="304"/>
      <c r="Y776" s="304"/>
    </row>
    <row r="777" spans="1:25" ht="15.75" customHeight="1" x14ac:dyDescent="0.2">
      <c r="A777" s="317"/>
      <c r="B777" s="317"/>
      <c r="C777" s="317"/>
      <c r="D777" s="317"/>
      <c r="E777" s="317"/>
      <c r="F777" s="317"/>
      <c r="G777" s="304"/>
      <c r="H777" s="318"/>
      <c r="I777" s="318"/>
      <c r="J777" s="304"/>
      <c r="K777" s="304"/>
      <c r="L777" s="304"/>
      <c r="M777" s="304"/>
      <c r="N777" s="304"/>
      <c r="O777" s="304"/>
      <c r="P777" s="304"/>
      <c r="Q777" s="304"/>
      <c r="R777" s="304"/>
      <c r="S777" s="304"/>
      <c r="T777" s="304"/>
      <c r="U777" s="304"/>
      <c r="V777" s="304"/>
      <c r="W777" s="304"/>
      <c r="X777" s="304"/>
      <c r="Y777" s="304"/>
    </row>
    <row r="778" spans="1:25" ht="15.75" customHeight="1" x14ac:dyDescent="0.2">
      <c r="A778" s="317"/>
      <c r="B778" s="317"/>
      <c r="C778" s="317"/>
      <c r="D778" s="317"/>
      <c r="E778" s="317"/>
      <c r="F778" s="317"/>
      <c r="G778" s="304"/>
      <c r="H778" s="318"/>
      <c r="I778" s="318"/>
      <c r="J778" s="304"/>
      <c r="K778" s="304"/>
      <c r="L778" s="304"/>
      <c r="M778" s="304"/>
      <c r="N778" s="304"/>
      <c r="O778" s="304"/>
      <c r="P778" s="304"/>
      <c r="Q778" s="304"/>
      <c r="R778" s="304"/>
      <c r="S778" s="304"/>
      <c r="T778" s="304"/>
      <c r="U778" s="304"/>
      <c r="V778" s="304"/>
      <c r="W778" s="304"/>
      <c r="X778" s="304"/>
      <c r="Y778" s="304"/>
    </row>
    <row r="779" spans="1:25" ht="15.75" customHeight="1" x14ac:dyDescent="0.2">
      <c r="A779" s="317"/>
      <c r="B779" s="317"/>
      <c r="C779" s="317"/>
      <c r="D779" s="317"/>
      <c r="E779" s="317"/>
      <c r="F779" s="317"/>
      <c r="G779" s="304"/>
      <c r="H779" s="318"/>
      <c r="I779" s="318"/>
      <c r="J779" s="304"/>
      <c r="K779" s="304"/>
      <c r="L779" s="304"/>
      <c r="M779" s="304"/>
      <c r="N779" s="304"/>
      <c r="O779" s="304"/>
      <c r="P779" s="304"/>
      <c r="Q779" s="304"/>
      <c r="R779" s="304"/>
      <c r="S779" s="304"/>
      <c r="T779" s="304"/>
      <c r="U779" s="304"/>
      <c r="V779" s="304"/>
      <c r="W779" s="304"/>
      <c r="X779" s="304"/>
      <c r="Y779" s="304"/>
    </row>
    <row r="780" spans="1:25" ht="15.75" customHeight="1" x14ac:dyDescent="0.2">
      <c r="A780" s="317"/>
      <c r="B780" s="317"/>
      <c r="C780" s="317"/>
      <c r="D780" s="317"/>
      <c r="E780" s="317"/>
      <c r="F780" s="317"/>
      <c r="G780" s="304"/>
      <c r="H780" s="318"/>
      <c r="I780" s="318"/>
      <c r="J780" s="304"/>
      <c r="K780" s="304"/>
      <c r="L780" s="304"/>
      <c r="M780" s="304"/>
      <c r="N780" s="304"/>
      <c r="O780" s="304"/>
      <c r="P780" s="304"/>
      <c r="Q780" s="304"/>
      <c r="R780" s="304"/>
      <c r="S780" s="304"/>
      <c r="T780" s="304"/>
      <c r="U780" s="304"/>
      <c r="V780" s="304"/>
      <c r="W780" s="304"/>
      <c r="X780" s="304"/>
      <c r="Y780" s="304"/>
    </row>
    <row r="781" spans="1:25" ht="15.75" customHeight="1" x14ac:dyDescent="0.2">
      <c r="A781" s="317"/>
      <c r="B781" s="317"/>
      <c r="C781" s="317"/>
      <c r="D781" s="317"/>
      <c r="E781" s="317"/>
      <c r="F781" s="317"/>
      <c r="G781" s="304"/>
      <c r="H781" s="318"/>
      <c r="I781" s="318"/>
      <c r="J781" s="304"/>
      <c r="K781" s="304"/>
      <c r="L781" s="304"/>
      <c r="M781" s="304"/>
      <c r="N781" s="304"/>
      <c r="O781" s="304"/>
      <c r="P781" s="304"/>
      <c r="Q781" s="304"/>
      <c r="R781" s="304"/>
      <c r="S781" s="304"/>
      <c r="T781" s="304"/>
      <c r="U781" s="304"/>
      <c r="V781" s="304"/>
      <c r="W781" s="304"/>
      <c r="X781" s="304"/>
      <c r="Y781" s="304"/>
    </row>
    <row r="782" spans="1:25" ht="15.75" customHeight="1" x14ac:dyDescent="0.2">
      <c r="A782" s="317"/>
      <c r="B782" s="317"/>
      <c r="C782" s="317"/>
      <c r="D782" s="317"/>
      <c r="E782" s="317"/>
      <c r="F782" s="317"/>
      <c r="G782" s="304"/>
      <c r="H782" s="318"/>
      <c r="I782" s="318"/>
      <c r="J782" s="304"/>
      <c r="K782" s="304"/>
      <c r="L782" s="304"/>
      <c r="M782" s="304"/>
      <c r="N782" s="304"/>
      <c r="O782" s="304"/>
      <c r="P782" s="304"/>
      <c r="Q782" s="304"/>
      <c r="R782" s="304"/>
      <c r="S782" s="304"/>
      <c r="T782" s="304"/>
      <c r="U782" s="304"/>
      <c r="V782" s="304"/>
      <c r="W782" s="304"/>
      <c r="X782" s="304"/>
      <c r="Y782" s="304"/>
    </row>
    <row r="783" spans="1:25" ht="15.75" customHeight="1" x14ac:dyDescent="0.2">
      <c r="A783" s="317"/>
      <c r="B783" s="317"/>
      <c r="C783" s="317"/>
      <c r="D783" s="317"/>
      <c r="E783" s="317"/>
      <c r="F783" s="317"/>
      <c r="G783" s="304"/>
      <c r="H783" s="318"/>
      <c r="I783" s="318"/>
      <c r="J783" s="304"/>
      <c r="K783" s="304"/>
      <c r="L783" s="304"/>
      <c r="M783" s="304"/>
      <c r="N783" s="304"/>
      <c r="O783" s="304"/>
      <c r="P783" s="304"/>
      <c r="Q783" s="304"/>
      <c r="R783" s="304"/>
      <c r="S783" s="304"/>
      <c r="T783" s="304"/>
      <c r="U783" s="304"/>
      <c r="V783" s="304"/>
      <c r="W783" s="304"/>
      <c r="X783" s="304"/>
      <c r="Y783" s="304"/>
    </row>
    <row r="784" spans="1:25" ht="15.75" customHeight="1" x14ac:dyDescent="0.2">
      <c r="A784" s="317"/>
      <c r="B784" s="317"/>
      <c r="C784" s="317"/>
      <c r="D784" s="317"/>
      <c r="E784" s="317"/>
      <c r="F784" s="317"/>
      <c r="G784" s="304"/>
      <c r="H784" s="318"/>
      <c r="I784" s="318"/>
      <c r="J784" s="304"/>
      <c r="K784" s="304"/>
      <c r="L784" s="304"/>
      <c r="M784" s="304"/>
      <c r="N784" s="304"/>
      <c r="O784" s="304"/>
      <c r="P784" s="304"/>
      <c r="Q784" s="304"/>
      <c r="R784" s="304"/>
      <c r="S784" s="304"/>
      <c r="T784" s="304"/>
      <c r="U784" s="304"/>
      <c r="V784" s="304"/>
      <c r="W784" s="304"/>
      <c r="X784" s="304"/>
      <c r="Y784" s="304"/>
    </row>
    <row r="785" spans="1:25" ht="15.75" customHeight="1" x14ac:dyDescent="0.2">
      <c r="A785" s="317"/>
      <c r="B785" s="317"/>
      <c r="C785" s="317"/>
      <c r="D785" s="317"/>
      <c r="E785" s="317"/>
      <c r="F785" s="317"/>
      <c r="G785" s="304"/>
      <c r="H785" s="318"/>
      <c r="I785" s="318"/>
      <c r="J785" s="304"/>
      <c r="K785" s="304"/>
      <c r="L785" s="304"/>
      <c r="M785" s="304"/>
      <c r="N785" s="304"/>
      <c r="O785" s="304"/>
      <c r="P785" s="304"/>
      <c r="Q785" s="304"/>
      <c r="R785" s="304"/>
      <c r="S785" s="304"/>
      <c r="T785" s="304"/>
      <c r="U785" s="304"/>
      <c r="V785" s="304"/>
      <c r="W785" s="304"/>
      <c r="X785" s="304"/>
      <c r="Y785" s="304"/>
    </row>
    <row r="786" spans="1:25" ht="15.75" customHeight="1" x14ac:dyDescent="0.2">
      <c r="A786" s="317"/>
      <c r="B786" s="317"/>
      <c r="C786" s="317"/>
      <c r="D786" s="317"/>
      <c r="E786" s="317"/>
      <c r="F786" s="317"/>
      <c r="G786" s="304"/>
      <c r="H786" s="318"/>
      <c r="I786" s="318"/>
      <c r="J786" s="304"/>
      <c r="K786" s="304"/>
      <c r="L786" s="304"/>
      <c r="M786" s="304"/>
      <c r="N786" s="304"/>
      <c r="O786" s="304"/>
      <c r="P786" s="304"/>
      <c r="Q786" s="304"/>
      <c r="R786" s="304"/>
      <c r="S786" s="304"/>
      <c r="T786" s="304"/>
      <c r="U786" s="304"/>
      <c r="V786" s="304"/>
      <c r="W786" s="304"/>
      <c r="X786" s="304"/>
      <c r="Y786" s="304"/>
    </row>
    <row r="787" spans="1:25" ht="15.75" customHeight="1" x14ac:dyDescent="0.2">
      <c r="A787" s="317"/>
      <c r="B787" s="317"/>
      <c r="C787" s="317"/>
      <c r="D787" s="317"/>
      <c r="E787" s="317"/>
      <c r="F787" s="317"/>
      <c r="G787" s="304"/>
      <c r="H787" s="318"/>
      <c r="I787" s="318"/>
      <c r="J787" s="304"/>
      <c r="K787" s="304"/>
      <c r="L787" s="304"/>
      <c r="M787" s="304"/>
      <c r="N787" s="304"/>
      <c r="O787" s="304"/>
      <c r="P787" s="304"/>
      <c r="Q787" s="304"/>
      <c r="R787" s="304"/>
      <c r="S787" s="304"/>
      <c r="T787" s="304"/>
      <c r="U787" s="304"/>
      <c r="V787" s="304"/>
      <c r="W787" s="304"/>
      <c r="X787" s="304"/>
      <c r="Y787" s="304"/>
    </row>
    <row r="788" spans="1:25" ht="15.75" customHeight="1" x14ac:dyDescent="0.2">
      <c r="A788" s="317"/>
      <c r="B788" s="317"/>
      <c r="C788" s="317"/>
      <c r="D788" s="317"/>
      <c r="E788" s="317"/>
      <c r="F788" s="317"/>
      <c r="G788" s="304"/>
      <c r="H788" s="318"/>
      <c r="I788" s="318"/>
      <c r="J788" s="304"/>
      <c r="K788" s="304"/>
      <c r="L788" s="304"/>
      <c r="M788" s="304"/>
      <c r="N788" s="304"/>
      <c r="O788" s="304"/>
      <c r="P788" s="304"/>
      <c r="Q788" s="304"/>
      <c r="R788" s="304"/>
      <c r="S788" s="304"/>
      <c r="T788" s="304"/>
      <c r="U788" s="304"/>
      <c r="V788" s="304"/>
      <c r="W788" s="304"/>
      <c r="X788" s="304"/>
      <c r="Y788" s="304"/>
    </row>
    <row r="789" spans="1:25" ht="15.75" customHeight="1" x14ac:dyDescent="0.2">
      <c r="A789" s="317"/>
      <c r="B789" s="317"/>
      <c r="C789" s="317"/>
      <c r="D789" s="317"/>
      <c r="E789" s="317"/>
      <c r="F789" s="317"/>
      <c r="G789" s="304"/>
      <c r="H789" s="318"/>
      <c r="I789" s="318"/>
      <c r="J789" s="304"/>
      <c r="K789" s="304"/>
      <c r="L789" s="304"/>
      <c r="M789" s="304"/>
      <c r="N789" s="304"/>
      <c r="O789" s="304"/>
      <c r="P789" s="304"/>
      <c r="Q789" s="304"/>
      <c r="R789" s="304"/>
      <c r="S789" s="304"/>
      <c r="T789" s="304"/>
      <c r="U789" s="304"/>
      <c r="V789" s="304"/>
      <c r="W789" s="304"/>
      <c r="X789" s="304"/>
      <c r="Y789" s="304"/>
    </row>
    <row r="790" spans="1:25" ht="15.75" customHeight="1" x14ac:dyDescent="0.2">
      <c r="A790" s="317"/>
      <c r="B790" s="317"/>
      <c r="C790" s="317"/>
      <c r="D790" s="317"/>
      <c r="E790" s="317"/>
      <c r="F790" s="317"/>
      <c r="G790" s="304"/>
      <c r="H790" s="318"/>
      <c r="I790" s="318"/>
      <c r="J790" s="304"/>
      <c r="K790" s="304"/>
      <c r="L790" s="304"/>
      <c r="M790" s="304"/>
      <c r="N790" s="304"/>
      <c r="O790" s="304"/>
      <c r="P790" s="304"/>
      <c r="Q790" s="304"/>
      <c r="R790" s="304"/>
      <c r="S790" s="304"/>
      <c r="T790" s="304"/>
      <c r="U790" s="304"/>
      <c r="V790" s="304"/>
      <c r="W790" s="304"/>
      <c r="X790" s="304"/>
      <c r="Y790" s="304"/>
    </row>
    <row r="791" spans="1:25" ht="15.75" customHeight="1" x14ac:dyDescent="0.2">
      <c r="A791" s="317"/>
      <c r="B791" s="317"/>
      <c r="C791" s="317"/>
      <c r="D791" s="317"/>
      <c r="E791" s="317"/>
      <c r="F791" s="317"/>
      <c r="G791" s="304"/>
      <c r="H791" s="318"/>
      <c r="I791" s="318"/>
      <c r="J791" s="304"/>
      <c r="K791" s="304"/>
      <c r="L791" s="304"/>
      <c r="M791" s="304"/>
      <c r="N791" s="304"/>
      <c r="O791" s="304"/>
      <c r="P791" s="304"/>
      <c r="Q791" s="304"/>
      <c r="R791" s="304"/>
      <c r="S791" s="304"/>
      <c r="T791" s="304"/>
      <c r="U791" s="304"/>
      <c r="V791" s="304"/>
      <c r="W791" s="304"/>
      <c r="X791" s="304"/>
      <c r="Y791" s="304"/>
    </row>
    <row r="792" spans="1:25" ht="15.75" customHeight="1" x14ac:dyDescent="0.2">
      <c r="A792" s="317"/>
      <c r="B792" s="317"/>
      <c r="C792" s="317"/>
      <c r="D792" s="317"/>
      <c r="E792" s="317"/>
      <c r="F792" s="317"/>
      <c r="G792" s="304"/>
      <c r="H792" s="318"/>
      <c r="I792" s="318"/>
      <c r="J792" s="304"/>
      <c r="K792" s="304"/>
      <c r="L792" s="304"/>
      <c r="M792" s="304"/>
      <c r="N792" s="304"/>
      <c r="O792" s="304"/>
      <c r="P792" s="304"/>
      <c r="Q792" s="304"/>
      <c r="R792" s="304"/>
      <c r="S792" s="304"/>
      <c r="T792" s="304"/>
      <c r="U792" s="304"/>
      <c r="V792" s="304"/>
      <c r="W792" s="304"/>
      <c r="X792" s="304"/>
      <c r="Y792" s="304"/>
    </row>
    <row r="793" spans="1:25" ht="15.75" customHeight="1" x14ac:dyDescent="0.2">
      <c r="A793" s="317"/>
      <c r="B793" s="317"/>
      <c r="C793" s="317"/>
      <c r="D793" s="317"/>
      <c r="E793" s="317"/>
      <c r="F793" s="317"/>
      <c r="G793" s="304"/>
      <c r="H793" s="318"/>
      <c r="I793" s="318"/>
      <c r="J793" s="304"/>
      <c r="K793" s="304"/>
      <c r="L793" s="304"/>
      <c r="M793" s="304"/>
      <c r="N793" s="304"/>
      <c r="O793" s="304"/>
      <c r="P793" s="304"/>
      <c r="Q793" s="304"/>
      <c r="R793" s="304"/>
      <c r="S793" s="304"/>
      <c r="T793" s="304"/>
      <c r="U793" s="304"/>
      <c r="V793" s="304"/>
      <c r="W793" s="304"/>
      <c r="X793" s="304"/>
      <c r="Y793" s="304"/>
    </row>
    <row r="794" spans="1:25" ht="15.75" customHeight="1" x14ac:dyDescent="0.2">
      <c r="A794" s="317"/>
      <c r="B794" s="317"/>
      <c r="C794" s="317"/>
      <c r="D794" s="317"/>
      <c r="E794" s="317"/>
      <c r="F794" s="317"/>
      <c r="G794" s="304"/>
      <c r="H794" s="318"/>
      <c r="I794" s="318"/>
      <c r="J794" s="304"/>
      <c r="K794" s="304"/>
      <c r="L794" s="304"/>
      <c r="M794" s="304"/>
      <c r="N794" s="304"/>
      <c r="O794" s="304"/>
      <c r="P794" s="304"/>
      <c r="Q794" s="304"/>
      <c r="R794" s="304"/>
      <c r="S794" s="304"/>
      <c r="T794" s="304"/>
      <c r="U794" s="304"/>
      <c r="V794" s="304"/>
      <c r="W794" s="304"/>
      <c r="X794" s="304"/>
      <c r="Y794" s="304"/>
    </row>
    <row r="795" spans="1:25" ht="15.75" customHeight="1" x14ac:dyDescent="0.2">
      <c r="A795" s="317"/>
      <c r="B795" s="317"/>
      <c r="C795" s="317"/>
      <c r="D795" s="317"/>
      <c r="E795" s="317"/>
      <c r="F795" s="317"/>
      <c r="G795" s="304"/>
      <c r="H795" s="318"/>
      <c r="I795" s="318"/>
      <c r="J795" s="304"/>
      <c r="K795" s="304"/>
      <c r="L795" s="304"/>
      <c r="M795" s="304"/>
      <c r="N795" s="304"/>
      <c r="O795" s="304"/>
      <c r="P795" s="304"/>
      <c r="Q795" s="304"/>
      <c r="R795" s="304"/>
      <c r="S795" s="304"/>
      <c r="T795" s="304"/>
      <c r="U795" s="304"/>
      <c r="V795" s="304"/>
      <c r="W795" s="304"/>
      <c r="X795" s="304"/>
      <c r="Y795" s="304"/>
    </row>
    <row r="796" spans="1:25" ht="15.75" customHeight="1" x14ac:dyDescent="0.2">
      <c r="A796" s="317"/>
      <c r="B796" s="317"/>
      <c r="C796" s="317"/>
      <c r="D796" s="317"/>
      <c r="E796" s="317"/>
      <c r="F796" s="317"/>
      <c r="G796" s="304"/>
      <c r="H796" s="318"/>
      <c r="I796" s="318"/>
      <c r="J796" s="304"/>
      <c r="K796" s="304"/>
      <c r="L796" s="304"/>
      <c r="M796" s="304"/>
      <c r="N796" s="304"/>
      <c r="O796" s="304"/>
      <c r="P796" s="304"/>
      <c r="Q796" s="304"/>
      <c r="R796" s="304"/>
      <c r="S796" s="304"/>
      <c r="T796" s="304"/>
      <c r="U796" s="304"/>
      <c r="V796" s="304"/>
      <c r="W796" s="304"/>
      <c r="X796" s="304"/>
      <c r="Y796" s="304"/>
    </row>
    <row r="797" spans="1:25" ht="15.75" customHeight="1" x14ac:dyDescent="0.2">
      <c r="A797" s="317"/>
      <c r="B797" s="317"/>
      <c r="C797" s="317"/>
      <c r="D797" s="317"/>
      <c r="E797" s="317"/>
      <c r="F797" s="317"/>
      <c r="G797" s="304"/>
      <c r="H797" s="318"/>
      <c r="I797" s="318"/>
      <c r="J797" s="304"/>
      <c r="K797" s="304"/>
      <c r="L797" s="304"/>
      <c r="M797" s="304"/>
      <c r="N797" s="304"/>
      <c r="O797" s="304"/>
      <c r="P797" s="304"/>
      <c r="Q797" s="304"/>
      <c r="R797" s="304"/>
      <c r="S797" s="304"/>
      <c r="T797" s="304"/>
      <c r="U797" s="304"/>
      <c r="V797" s="304"/>
      <c r="W797" s="304"/>
      <c r="X797" s="304"/>
      <c r="Y797" s="304"/>
    </row>
    <row r="798" spans="1:25" ht="15.75" customHeight="1" x14ac:dyDescent="0.2">
      <c r="A798" s="317"/>
      <c r="B798" s="317"/>
      <c r="C798" s="317"/>
      <c r="D798" s="317"/>
      <c r="E798" s="317"/>
      <c r="F798" s="317"/>
      <c r="G798" s="304"/>
      <c r="H798" s="318"/>
      <c r="I798" s="318"/>
      <c r="J798" s="304"/>
      <c r="K798" s="304"/>
      <c r="L798" s="304"/>
      <c r="M798" s="304"/>
      <c r="N798" s="304"/>
      <c r="O798" s="304"/>
      <c r="P798" s="304"/>
      <c r="Q798" s="304"/>
      <c r="R798" s="304"/>
      <c r="S798" s="304"/>
      <c r="T798" s="304"/>
      <c r="U798" s="304"/>
      <c r="V798" s="304"/>
      <c r="W798" s="304"/>
      <c r="X798" s="304"/>
      <c r="Y798" s="304"/>
    </row>
    <row r="799" spans="1:25" ht="15.75" customHeight="1" x14ac:dyDescent="0.2">
      <c r="A799" s="317"/>
      <c r="B799" s="317"/>
      <c r="C799" s="317"/>
      <c r="D799" s="317"/>
      <c r="E799" s="317"/>
      <c r="F799" s="317"/>
      <c r="G799" s="304"/>
      <c r="H799" s="318"/>
      <c r="I799" s="318"/>
      <c r="J799" s="304"/>
      <c r="K799" s="304"/>
      <c r="L799" s="304"/>
      <c r="M799" s="304"/>
      <c r="N799" s="304"/>
      <c r="O799" s="304"/>
      <c r="P799" s="304"/>
      <c r="Q799" s="304"/>
      <c r="R799" s="304"/>
      <c r="S799" s="304"/>
      <c r="T799" s="304"/>
      <c r="U799" s="304"/>
      <c r="V799" s="304"/>
      <c r="W799" s="304"/>
      <c r="X799" s="304"/>
      <c r="Y799" s="304"/>
    </row>
    <row r="800" spans="1:25" ht="15.75" customHeight="1" x14ac:dyDescent="0.2">
      <c r="A800" s="317"/>
      <c r="B800" s="317"/>
      <c r="C800" s="317"/>
      <c r="D800" s="317"/>
      <c r="E800" s="317"/>
      <c r="F800" s="317"/>
      <c r="G800" s="304"/>
      <c r="H800" s="318"/>
      <c r="I800" s="318"/>
      <c r="J800" s="304"/>
      <c r="K800" s="304"/>
      <c r="L800" s="304"/>
      <c r="M800" s="304"/>
      <c r="N800" s="304"/>
      <c r="O800" s="304"/>
      <c r="P800" s="304"/>
      <c r="Q800" s="304"/>
      <c r="R800" s="304"/>
      <c r="S800" s="304"/>
      <c r="T800" s="304"/>
      <c r="U800" s="304"/>
      <c r="V800" s="304"/>
      <c r="W800" s="304"/>
      <c r="X800" s="304"/>
      <c r="Y800" s="304"/>
    </row>
    <row r="801" spans="1:25" ht="15.75" customHeight="1" x14ac:dyDescent="0.2">
      <c r="A801" s="317"/>
      <c r="B801" s="317"/>
      <c r="C801" s="317"/>
      <c r="D801" s="317"/>
      <c r="E801" s="317"/>
      <c r="F801" s="317"/>
      <c r="G801" s="304"/>
      <c r="H801" s="318"/>
      <c r="I801" s="318"/>
      <c r="J801" s="304"/>
      <c r="K801" s="304"/>
      <c r="L801" s="304"/>
      <c r="M801" s="304"/>
      <c r="N801" s="304"/>
      <c r="O801" s="304"/>
      <c r="P801" s="304"/>
      <c r="Q801" s="304"/>
      <c r="R801" s="304"/>
      <c r="S801" s="304"/>
      <c r="T801" s="304"/>
      <c r="U801" s="304"/>
      <c r="V801" s="304"/>
      <c r="W801" s="304"/>
      <c r="X801" s="304"/>
      <c r="Y801" s="304"/>
    </row>
    <row r="802" spans="1:25" ht="15.75" customHeight="1" x14ac:dyDescent="0.2">
      <c r="A802" s="317"/>
      <c r="B802" s="317"/>
      <c r="C802" s="317"/>
      <c r="D802" s="317"/>
      <c r="E802" s="317"/>
      <c r="F802" s="317"/>
      <c r="G802" s="304"/>
      <c r="H802" s="318"/>
      <c r="I802" s="318"/>
      <c r="J802" s="304"/>
      <c r="K802" s="304"/>
      <c r="L802" s="304"/>
      <c r="M802" s="304"/>
      <c r="N802" s="304"/>
      <c r="O802" s="304"/>
      <c r="P802" s="304"/>
      <c r="Q802" s="304"/>
      <c r="R802" s="304"/>
      <c r="S802" s="304"/>
      <c r="T802" s="304"/>
      <c r="U802" s="304"/>
      <c r="V802" s="304"/>
      <c r="W802" s="304"/>
      <c r="X802" s="304"/>
      <c r="Y802" s="304"/>
    </row>
    <row r="803" spans="1:25" ht="15.75" customHeight="1" x14ac:dyDescent="0.2">
      <c r="A803" s="317"/>
      <c r="B803" s="317"/>
      <c r="C803" s="317"/>
      <c r="D803" s="317"/>
      <c r="E803" s="317"/>
      <c r="F803" s="317"/>
      <c r="G803" s="304"/>
      <c r="H803" s="318"/>
      <c r="I803" s="318"/>
      <c r="J803" s="304"/>
      <c r="K803" s="304"/>
      <c r="L803" s="304"/>
      <c r="M803" s="304"/>
      <c r="N803" s="304"/>
      <c r="O803" s="304"/>
      <c r="P803" s="304"/>
      <c r="Q803" s="304"/>
      <c r="R803" s="304"/>
      <c r="S803" s="304"/>
      <c r="T803" s="304"/>
      <c r="U803" s="304"/>
      <c r="V803" s="304"/>
      <c r="W803" s="304"/>
      <c r="X803" s="304"/>
      <c r="Y803" s="304"/>
    </row>
    <row r="804" spans="1:25" ht="15.75" customHeight="1" x14ac:dyDescent="0.2">
      <c r="A804" s="317"/>
      <c r="B804" s="317"/>
      <c r="C804" s="317"/>
      <c r="D804" s="317"/>
      <c r="E804" s="317"/>
      <c r="F804" s="317"/>
      <c r="G804" s="304"/>
      <c r="H804" s="318"/>
      <c r="I804" s="318"/>
      <c r="J804" s="304"/>
      <c r="K804" s="304"/>
      <c r="L804" s="304"/>
      <c r="M804" s="304"/>
      <c r="N804" s="304"/>
      <c r="O804" s="304"/>
      <c r="P804" s="304"/>
      <c r="Q804" s="304"/>
      <c r="R804" s="304"/>
      <c r="S804" s="304"/>
      <c r="T804" s="304"/>
      <c r="U804" s="304"/>
      <c r="V804" s="304"/>
      <c r="W804" s="304"/>
      <c r="X804" s="304"/>
      <c r="Y804" s="304"/>
    </row>
    <row r="805" spans="1:25" ht="15.75" customHeight="1" x14ac:dyDescent="0.2">
      <c r="A805" s="317"/>
      <c r="B805" s="317"/>
      <c r="C805" s="317"/>
      <c r="D805" s="317"/>
      <c r="E805" s="317"/>
      <c r="F805" s="317"/>
      <c r="G805" s="304"/>
      <c r="H805" s="318"/>
      <c r="I805" s="318"/>
      <c r="J805" s="304"/>
      <c r="K805" s="304"/>
      <c r="L805" s="304"/>
      <c r="M805" s="304"/>
      <c r="N805" s="304"/>
      <c r="O805" s="304"/>
      <c r="P805" s="304"/>
      <c r="Q805" s="304"/>
      <c r="R805" s="304"/>
      <c r="S805" s="304"/>
      <c r="T805" s="304"/>
      <c r="U805" s="304"/>
      <c r="V805" s="304"/>
      <c r="W805" s="304"/>
      <c r="X805" s="304"/>
      <c r="Y805" s="304"/>
    </row>
    <row r="806" spans="1:25" ht="15.75" customHeight="1" x14ac:dyDescent="0.2">
      <c r="A806" s="317"/>
      <c r="B806" s="317"/>
      <c r="C806" s="317"/>
      <c r="D806" s="317"/>
      <c r="E806" s="317"/>
      <c r="F806" s="317"/>
      <c r="G806" s="304"/>
      <c r="H806" s="318"/>
      <c r="I806" s="318"/>
      <c r="J806" s="304"/>
      <c r="K806" s="304"/>
      <c r="L806" s="304"/>
      <c r="M806" s="304"/>
      <c r="N806" s="304"/>
      <c r="O806" s="304"/>
      <c r="P806" s="304"/>
      <c r="Q806" s="304"/>
      <c r="R806" s="304"/>
      <c r="S806" s="304"/>
      <c r="T806" s="304"/>
      <c r="U806" s="304"/>
      <c r="V806" s="304"/>
      <c r="W806" s="304"/>
      <c r="X806" s="304"/>
      <c r="Y806" s="304"/>
    </row>
    <row r="807" spans="1:25" ht="15.75" customHeight="1" x14ac:dyDescent="0.2">
      <c r="A807" s="317"/>
      <c r="B807" s="317"/>
      <c r="C807" s="317"/>
      <c r="D807" s="317"/>
      <c r="E807" s="317"/>
      <c r="F807" s="317"/>
      <c r="G807" s="304"/>
      <c r="H807" s="318"/>
      <c r="I807" s="318"/>
      <c r="J807" s="304"/>
      <c r="K807" s="304"/>
      <c r="L807" s="304"/>
      <c r="M807" s="304"/>
      <c r="N807" s="304"/>
      <c r="O807" s="304"/>
      <c r="P807" s="304"/>
      <c r="Q807" s="304"/>
      <c r="R807" s="304"/>
      <c r="S807" s="304"/>
      <c r="T807" s="304"/>
      <c r="U807" s="304"/>
      <c r="V807" s="304"/>
      <c r="W807" s="304"/>
      <c r="X807" s="304"/>
      <c r="Y807" s="304"/>
    </row>
    <row r="808" spans="1:25" ht="15.75" customHeight="1" x14ac:dyDescent="0.2">
      <c r="A808" s="317"/>
      <c r="B808" s="317"/>
      <c r="C808" s="317"/>
      <c r="D808" s="317"/>
      <c r="E808" s="317"/>
      <c r="F808" s="317"/>
      <c r="G808" s="304"/>
      <c r="H808" s="318"/>
      <c r="I808" s="318"/>
      <c r="J808" s="304"/>
      <c r="K808" s="304"/>
      <c r="L808" s="304"/>
      <c r="M808" s="304"/>
      <c r="N808" s="304"/>
      <c r="O808" s="304"/>
      <c r="P808" s="304"/>
      <c r="Q808" s="304"/>
      <c r="R808" s="304"/>
      <c r="S808" s="304"/>
      <c r="T808" s="304"/>
      <c r="U808" s="304"/>
      <c r="V808" s="304"/>
      <c r="W808" s="304"/>
      <c r="X808" s="304"/>
      <c r="Y808" s="304"/>
    </row>
    <row r="809" spans="1:25" ht="15.75" customHeight="1" x14ac:dyDescent="0.2">
      <c r="A809" s="317"/>
      <c r="B809" s="317"/>
      <c r="C809" s="317"/>
      <c r="D809" s="317"/>
      <c r="E809" s="317"/>
      <c r="F809" s="317"/>
      <c r="G809" s="304"/>
      <c r="H809" s="318"/>
      <c r="I809" s="318"/>
      <c r="J809" s="304"/>
      <c r="K809" s="304"/>
      <c r="L809" s="304"/>
      <c r="M809" s="304"/>
      <c r="N809" s="304"/>
      <c r="O809" s="304"/>
      <c r="P809" s="304"/>
      <c r="Q809" s="304"/>
      <c r="R809" s="304"/>
      <c r="S809" s="304"/>
      <c r="T809" s="304"/>
      <c r="U809" s="304"/>
      <c r="V809" s="304"/>
      <c r="W809" s="304"/>
      <c r="X809" s="304"/>
      <c r="Y809" s="304"/>
    </row>
    <row r="810" spans="1:25" ht="15.75" customHeight="1" x14ac:dyDescent="0.2">
      <c r="A810" s="317"/>
      <c r="B810" s="317"/>
      <c r="C810" s="317"/>
      <c r="D810" s="317"/>
      <c r="E810" s="317"/>
      <c r="F810" s="317"/>
      <c r="G810" s="304"/>
      <c r="H810" s="318"/>
      <c r="I810" s="318"/>
      <c r="J810" s="304"/>
      <c r="K810" s="304"/>
      <c r="L810" s="304"/>
      <c r="M810" s="304"/>
      <c r="N810" s="304"/>
      <c r="O810" s="304"/>
      <c r="P810" s="304"/>
      <c r="Q810" s="304"/>
      <c r="R810" s="304"/>
      <c r="S810" s="304"/>
      <c r="T810" s="304"/>
      <c r="U810" s="304"/>
      <c r="V810" s="304"/>
      <c r="W810" s="304"/>
      <c r="X810" s="304"/>
      <c r="Y810" s="304"/>
    </row>
    <row r="811" spans="1:25" ht="15.75" customHeight="1" x14ac:dyDescent="0.2">
      <c r="A811" s="317"/>
      <c r="B811" s="317"/>
      <c r="C811" s="317"/>
      <c r="D811" s="317"/>
      <c r="E811" s="317"/>
      <c r="F811" s="317"/>
      <c r="G811" s="304"/>
      <c r="H811" s="318"/>
      <c r="I811" s="318"/>
      <c r="J811" s="304"/>
      <c r="K811" s="304"/>
      <c r="L811" s="304"/>
      <c r="M811" s="304"/>
      <c r="N811" s="304"/>
      <c r="O811" s="304"/>
      <c r="P811" s="304"/>
      <c r="Q811" s="304"/>
      <c r="R811" s="304"/>
      <c r="S811" s="304"/>
      <c r="T811" s="304"/>
      <c r="U811" s="304"/>
      <c r="V811" s="304"/>
      <c r="W811" s="304"/>
      <c r="X811" s="304"/>
      <c r="Y811" s="304"/>
    </row>
    <row r="812" spans="1:25" ht="15.75" customHeight="1" x14ac:dyDescent="0.2">
      <c r="A812" s="317"/>
      <c r="B812" s="317"/>
      <c r="C812" s="317"/>
      <c r="D812" s="317"/>
      <c r="E812" s="317"/>
      <c r="F812" s="317"/>
      <c r="G812" s="304"/>
      <c r="H812" s="318"/>
      <c r="I812" s="318"/>
      <c r="J812" s="304"/>
      <c r="K812" s="304"/>
      <c r="L812" s="304"/>
      <c r="M812" s="304"/>
      <c r="N812" s="304"/>
      <c r="O812" s="304"/>
      <c r="P812" s="304"/>
      <c r="Q812" s="304"/>
      <c r="R812" s="304"/>
      <c r="S812" s="304"/>
      <c r="T812" s="304"/>
      <c r="U812" s="304"/>
      <c r="V812" s="304"/>
      <c r="W812" s="304"/>
      <c r="X812" s="304"/>
      <c r="Y812" s="304"/>
    </row>
    <row r="813" spans="1:25" ht="15.75" customHeight="1" x14ac:dyDescent="0.2">
      <c r="A813" s="317"/>
      <c r="B813" s="317"/>
      <c r="C813" s="317"/>
      <c r="D813" s="317"/>
      <c r="E813" s="317"/>
      <c r="F813" s="317"/>
      <c r="G813" s="304"/>
      <c r="H813" s="318"/>
      <c r="I813" s="318"/>
      <c r="J813" s="304"/>
      <c r="K813" s="304"/>
      <c r="L813" s="304"/>
      <c r="M813" s="304"/>
      <c r="N813" s="304"/>
      <c r="O813" s="304"/>
      <c r="P813" s="304"/>
      <c r="Q813" s="304"/>
      <c r="R813" s="304"/>
      <c r="S813" s="304"/>
      <c r="T813" s="304"/>
      <c r="U813" s="304"/>
      <c r="V813" s="304"/>
      <c r="W813" s="304"/>
      <c r="X813" s="304"/>
      <c r="Y813" s="304"/>
    </row>
    <row r="814" spans="1:25" ht="15.75" customHeight="1" x14ac:dyDescent="0.2">
      <c r="A814" s="317"/>
      <c r="B814" s="317"/>
      <c r="C814" s="317"/>
      <c r="D814" s="317"/>
      <c r="E814" s="317"/>
      <c r="F814" s="317"/>
      <c r="G814" s="304"/>
      <c r="H814" s="318"/>
      <c r="I814" s="318"/>
      <c r="J814" s="304"/>
      <c r="K814" s="304"/>
      <c r="L814" s="304"/>
      <c r="M814" s="304"/>
      <c r="N814" s="304"/>
      <c r="O814" s="304"/>
      <c r="P814" s="304"/>
      <c r="Q814" s="304"/>
      <c r="R814" s="304"/>
      <c r="S814" s="304"/>
      <c r="T814" s="304"/>
      <c r="U814" s="304"/>
      <c r="V814" s="304"/>
      <c r="W814" s="304"/>
      <c r="X814" s="304"/>
      <c r="Y814" s="304"/>
    </row>
    <row r="815" spans="1:25" ht="15.75" customHeight="1" x14ac:dyDescent="0.2">
      <c r="A815" s="317"/>
      <c r="B815" s="317"/>
      <c r="C815" s="317"/>
      <c r="D815" s="317"/>
      <c r="E815" s="317"/>
      <c r="F815" s="317"/>
      <c r="G815" s="304"/>
      <c r="H815" s="318"/>
      <c r="I815" s="318"/>
      <c r="J815" s="304"/>
      <c r="K815" s="304"/>
      <c r="L815" s="304"/>
      <c r="M815" s="304"/>
      <c r="N815" s="304"/>
      <c r="O815" s="304"/>
      <c r="P815" s="304"/>
      <c r="Q815" s="304"/>
      <c r="R815" s="304"/>
      <c r="S815" s="304"/>
      <c r="T815" s="304"/>
      <c r="U815" s="304"/>
      <c r="V815" s="304"/>
      <c r="W815" s="304"/>
      <c r="X815" s="304"/>
      <c r="Y815" s="304"/>
    </row>
    <row r="816" spans="1:25" ht="15.75" customHeight="1" x14ac:dyDescent="0.2">
      <c r="A816" s="317"/>
      <c r="B816" s="317"/>
      <c r="C816" s="317"/>
      <c r="D816" s="317"/>
      <c r="E816" s="317"/>
      <c r="F816" s="317"/>
      <c r="G816" s="304"/>
      <c r="H816" s="318"/>
      <c r="I816" s="318"/>
      <c r="J816" s="304"/>
      <c r="K816" s="304"/>
      <c r="L816" s="304"/>
      <c r="M816" s="304"/>
      <c r="N816" s="304"/>
      <c r="O816" s="304"/>
      <c r="P816" s="304"/>
      <c r="Q816" s="304"/>
      <c r="R816" s="304"/>
      <c r="S816" s="304"/>
      <c r="T816" s="304"/>
      <c r="U816" s="304"/>
      <c r="V816" s="304"/>
      <c r="W816" s="304"/>
      <c r="X816" s="304"/>
      <c r="Y816" s="304"/>
    </row>
    <row r="817" spans="1:25" ht="15.75" customHeight="1" x14ac:dyDescent="0.2">
      <c r="A817" s="317"/>
      <c r="B817" s="317"/>
      <c r="C817" s="317"/>
      <c r="D817" s="317"/>
      <c r="E817" s="317"/>
      <c r="F817" s="317"/>
      <c r="G817" s="304"/>
      <c r="H817" s="318"/>
      <c r="I817" s="318"/>
      <c r="J817" s="304"/>
      <c r="K817" s="304"/>
      <c r="L817" s="304"/>
      <c r="M817" s="304"/>
      <c r="N817" s="304"/>
      <c r="O817" s="304"/>
      <c r="P817" s="304"/>
      <c r="Q817" s="304"/>
      <c r="R817" s="304"/>
      <c r="S817" s="304"/>
      <c r="T817" s="304"/>
      <c r="U817" s="304"/>
      <c r="V817" s="304"/>
      <c r="W817" s="304"/>
      <c r="X817" s="304"/>
      <c r="Y817" s="304"/>
    </row>
    <row r="818" spans="1:25" ht="15.75" customHeight="1" x14ac:dyDescent="0.2">
      <c r="A818" s="317"/>
      <c r="B818" s="317"/>
      <c r="C818" s="317"/>
      <c r="D818" s="317"/>
      <c r="E818" s="317"/>
      <c r="F818" s="317"/>
      <c r="G818" s="304"/>
      <c r="H818" s="318"/>
      <c r="I818" s="318"/>
      <c r="J818" s="304"/>
      <c r="K818" s="304"/>
      <c r="L818" s="304"/>
      <c r="M818" s="304"/>
      <c r="N818" s="304"/>
      <c r="O818" s="304"/>
      <c r="P818" s="304"/>
      <c r="Q818" s="304"/>
      <c r="R818" s="304"/>
      <c r="S818" s="304"/>
      <c r="T818" s="304"/>
      <c r="U818" s="304"/>
      <c r="V818" s="304"/>
      <c r="W818" s="304"/>
      <c r="X818" s="304"/>
      <c r="Y818" s="304"/>
    </row>
    <row r="819" spans="1:25" ht="15.75" customHeight="1" x14ac:dyDescent="0.2">
      <c r="A819" s="317"/>
      <c r="B819" s="317"/>
      <c r="C819" s="317"/>
      <c r="D819" s="317"/>
      <c r="E819" s="317"/>
      <c r="F819" s="317"/>
      <c r="G819" s="304"/>
      <c r="H819" s="318"/>
      <c r="I819" s="318"/>
      <c r="J819" s="304"/>
      <c r="K819" s="304"/>
      <c r="L819" s="304"/>
      <c r="M819" s="304"/>
      <c r="N819" s="304"/>
      <c r="O819" s="304"/>
      <c r="P819" s="304"/>
      <c r="Q819" s="304"/>
      <c r="R819" s="304"/>
      <c r="S819" s="304"/>
      <c r="T819" s="304"/>
      <c r="U819" s="304"/>
      <c r="V819" s="304"/>
      <c r="W819" s="304"/>
      <c r="X819" s="304"/>
      <c r="Y819" s="304"/>
    </row>
    <row r="820" spans="1:25" ht="15.75" customHeight="1" x14ac:dyDescent="0.2">
      <c r="A820" s="317"/>
      <c r="B820" s="317"/>
      <c r="C820" s="317"/>
      <c r="D820" s="317"/>
      <c r="E820" s="317"/>
      <c r="F820" s="317"/>
      <c r="G820" s="304"/>
      <c r="H820" s="318"/>
      <c r="I820" s="318"/>
      <c r="J820" s="304"/>
      <c r="K820" s="304"/>
      <c r="L820" s="304"/>
      <c r="M820" s="304"/>
      <c r="N820" s="304"/>
      <c r="O820" s="304"/>
      <c r="P820" s="304"/>
      <c r="Q820" s="304"/>
      <c r="R820" s="304"/>
      <c r="S820" s="304"/>
      <c r="T820" s="304"/>
      <c r="U820" s="304"/>
      <c r="V820" s="304"/>
      <c r="W820" s="304"/>
      <c r="X820" s="304"/>
      <c r="Y820" s="304"/>
    </row>
    <row r="821" spans="1:25" ht="15.75" customHeight="1" x14ac:dyDescent="0.2">
      <c r="A821" s="317"/>
      <c r="B821" s="317"/>
      <c r="C821" s="317"/>
      <c r="D821" s="317"/>
      <c r="E821" s="317"/>
      <c r="F821" s="317"/>
      <c r="G821" s="304"/>
      <c r="H821" s="318"/>
      <c r="I821" s="318"/>
      <c r="J821" s="304"/>
      <c r="K821" s="304"/>
      <c r="L821" s="304"/>
      <c r="M821" s="304"/>
      <c r="N821" s="304"/>
      <c r="O821" s="304"/>
      <c r="P821" s="304"/>
      <c r="Q821" s="304"/>
      <c r="R821" s="304"/>
      <c r="S821" s="304"/>
      <c r="T821" s="304"/>
      <c r="U821" s="304"/>
      <c r="V821" s="304"/>
      <c r="W821" s="304"/>
      <c r="X821" s="304"/>
      <c r="Y821" s="304"/>
    </row>
    <row r="822" spans="1:25" ht="15.75" customHeight="1" x14ac:dyDescent="0.2">
      <c r="A822" s="317"/>
      <c r="B822" s="317"/>
      <c r="C822" s="317"/>
      <c r="D822" s="317"/>
      <c r="E822" s="317"/>
      <c r="F822" s="317"/>
      <c r="G822" s="304"/>
      <c r="H822" s="318"/>
      <c r="I822" s="318"/>
      <c r="J822" s="304"/>
      <c r="K822" s="304"/>
      <c r="L822" s="304"/>
      <c r="M822" s="304"/>
      <c r="N822" s="304"/>
      <c r="O822" s="304"/>
      <c r="P822" s="304"/>
      <c r="Q822" s="304"/>
      <c r="R822" s="304"/>
      <c r="S822" s="304"/>
      <c r="T822" s="304"/>
      <c r="U822" s="304"/>
      <c r="V822" s="304"/>
      <c r="W822" s="304"/>
      <c r="X822" s="304"/>
      <c r="Y822" s="304"/>
    </row>
    <row r="823" spans="1:25" ht="15.75" customHeight="1" x14ac:dyDescent="0.2">
      <c r="A823" s="317"/>
      <c r="B823" s="317"/>
      <c r="C823" s="317"/>
      <c r="D823" s="317"/>
      <c r="E823" s="317"/>
      <c r="F823" s="317"/>
      <c r="G823" s="304"/>
      <c r="H823" s="318"/>
      <c r="I823" s="318"/>
      <c r="J823" s="304"/>
      <c r="K823" s="304"/>
      <c r="L823" s="304"/>
      <c r="M823" s="304"/>
      <c r="N823" s="304"/>
      <c r="O823" s="304"/>
      <c r="P823" s="304"/>
      <c r="Q823" s="304"/>
      <c r="R823" s="304"/>
      <c r="S823" s="304"/>
      <c r="T823" s="304"/>
      <c r="U823" s="304"/>
      <c r="V823" s="304"/>
      <c r="W823" s="304"/>
      <c r="X823" s="304"/>
      <c r="Y823" s="304"/>
    </row>
    <row r="824" spans="1:25" ht="15.75" customHeight="1" x14ac:dyDescent="0.2">
      <c r="A824" s="317"/>
      <c r="B824" s="317"/>
      <c r="C824" s="317"/>
      <c r="D824" s="317"/>
      <c r="E824" s="317"/>
      <c r="F824" s="317"/>
      <c r="G824" s="304"/>
      <c r="H824" s="318"/>
      <c r="I824" s="318"/>
      <c r="J824" s="304"/>
      <c r="K824" s="304"/>
      <c r="L824" s="304"/>
      <c r="M824" s="304"/>
      <c r="N824" s="304"/>
      <c r="O824" s="304"/>
      <c r="P824" s="304"/>
      <c r="Q824" s="304"/>
      <c r="R824" s="304"/>
      <c r="S824" s="304"/>
      <c r="T824" s="304"/>
      <c r="U824" s="304"/>
      <c r="V824" s="304"/>
      <c r="W824" s="304"/>
      <c r="X824" s="304"/>
      <c r="Y824" s="304"/>
    </row>
    <row r="825" spans="1:25" ht="15.75" customHeight="1" x14ac:dyDescent="0.2">
      <c r="A825" s="317"/>
      <c r="B825" s="317"/>
      <c r="C825" s="317"/>
      <c r="D825" s="317"/>
      <c r="E825" s="317"/>
      <c r="F825" s="317"/>
      <c r="G825" s="304"/>
      <c r="H825" s="318"/>
      <c r="I825" s="318"/>
      <c r="J825" s="304"/>
      <c r="K825" s="304"/>
      <c r="L825" s="304"/>
      <c r="M825" s="304"/>
      <c r="N825" s="304"/>
      <c r="O825" s="304"/>
      <c r="P825" s="304"/>
      <c r="Q825" s="304"/>
      <c r="R825" s="304"/>
      <c r="S825" s="304"/>
      <c r="T825" s="304"/>
      <c r="U825" s="304"/>
      <c r="V825" s="304"/>
      <c r="W825" s="304"/>
      <c r="X825" s="304"/>
      <c r="Y825" s="304"/>
    </row>
    <row r="826" spans="1:25" ht="15.75" customHeight="1" x14ac:dyDescent="0.2">
      <c r="A826" s="317"/>
      <c r="B826" s="317"/>
      <c r="C826" s="317"/>
      <c r="D826" s="317"/>
      <c r="E826" s="317"/>
      <c r="F826" s="317"/>
      <c r="G826" s="304"/>
      <c r="H826" s="318"/>
      <c r="I826" s="318"/>
      <c r="J826" s="304"/>
      <c r="K826" s="304"/>
      <c r="L826" s="304"/>
      <c r="M826" s="304"/>
      <c r="N826" s="304"/>
      <c r="O826" s="304"/>
      <c r="P826" s="304"/>
      <c r="Q826" s="304"/>
      <c r="R826" s="304"/>
      <c r="S826" s="304"/>
      <c r="T826" s="304"/>
      <c r="U826" s="304"/>
      <c r="V826" s="304"/>
      <c r="W826" s="304"/>
      <c r="X826" s="304"/>
      <c r="Y826" s="304"/>
    </row>
    <row r="827" spans="1:25" ht="15.75" customHeight="1" x14ac:dyDescent="0.2">
      <c r="A827" s="317"/>
      <c r="B827" s="317"/>
      <c r="C827" s="317"/>
      <c r="D827" s="317"/>
      <c r="E827" s="317"/>
      <c r="F827" s="317"/>
      <c r="G827" s="304"/>
      <c r="H827" s="318"/>
      <c r="I827" s="318"/>
      <c r="J827" s="304"/>
      <c r="K827" s="304"/>
      <c r="L827" s="304"/>
      <c r="M827" s="304"/>
      <c r="N827" s="304"/>
      <c r="O827" s="304"/>
      <c r="P827" s="304"/>
      <c r="Q827" s="304"/>
      <c r="R827" s="304"/>
      <c r="S827" s="304"/>
      <c r="T827" s="304"/>
      <c r="U827" s="304"/>
      <c r="V827" s="304"/>
      <c r="W827" s="304"/>
      <c r="X827" s="304"/>
      <c r="Y827" s="304"/>
    </row>
    <row r="828" spans="1:25" ht="15.75" customHeight="1" x14ac:dyDescent="0.2">
      <c r="A828" s="317"/>
      <c r="B828" s="317"/>
      <c r="C828" s="317"/>
      <c r="D828" s="317"/>
      <c r="E828" s="317"/>
      <c r="F828" s="317"/>
      <c r="G828" s="304"/>
      <c r="H828" s="318"/>
      <c r="I828" s="318"/>
      <c r="J828" s="304"/>
      <c r="K828" s="304"/>
      <c r="L828" s="304"/>
      <c r="M828" s="304"/>
      <c r="N828" s="304"/>
      <c r="O828" s="304"/>
      <c r="P828" s="304"/>
      <c r="Q828" s="304"/>
      <c r="R828" s="304"/>
      <c r="S828" s="304"/>
      <c r="T828" s="304"/>
      <c r="U828" s="304"/>
      <c r="V828" s="304"/>
      <c r="W828" s="304"/>
      <c r="X828" s="304"/>
      <c r="Y828" s="304"/>
    </row>
    <row r="829" spans="1:25" ht="15.75" customHeight="1" x14ac:dyDescent="0.2">
      <c r="A829" s="317"/>
      <c r="B829" s="317"/>
      <c r="C829" s="317"/>
      <c r="D829" s="317"/>
      <c r="E829" s="317"/>
      <c r="F829" s="317"/>
      <c r="G829" s="304"/>
      <c r="H829" s="318"/>
      <c r="I829" s="318"/>
      <c r="J829" s="304"/>
      <c r="K829" s="304"/>
      <c r="L829" s="304"/>
      <c r="M829" s="304"/>
      <c r="N829" s="304"/>
      <c r="O829" s="304"/>
      <c r="P829" s="304"/>
      <c r="Q829" s="304"/>
      <c r="R829" s="304"/>
      <c r="S829" s="304"/>
      <c r="T829" s="304"/>
      <c r="U829" s="304"/>
      <c r="V829" s="304"/>
      <c r="W829" s="304"/>
      <c r="X829" s="304"/>
      <c r="Y829" s="304"/>
    </row>
    <row r="830" spans="1:25" ht="15.75" customHeight="1" x14ac:dyDescent="0.2">
      <c r="A830" s="317"/>
      <c r="B830" s="317"/>
      <c r="C830" s="317"/>
      <c r="D830" s="317"/>
      <c r="E830" s="317"/>
      <c r="F830" s="317"/>
      <c r="G830" s="304"/>
      <c r="H830" s="318"/>
      <c r="I830" s="318"/>
      <c r="J830" s="304"/>
      <c r="K830" s="304"/>
      <c r="L830" s="304"/>
      <c r="M830" s="304"/>
      <c r="N830" s="304"/>
      <c r="O830" s="304"/>
      <c r="P830" s="304"/>
      <c r="Q830" s="304"/>
      <c r="R830" s="304"/>
      <c r="S830" s="304"/>
      <c r="T830" s="304"/>
      <c r="U830" s="304"/>
      <c r="V830" s="304"/>
      <c r="W830" s="304"/>
      <c r="X830" s="304"/>
      <c r="Y830" s="304"/>
    </row>
    <row r="831" spans="1:25" ht="15.75" customHeight="1" x14ac:dyDescent="0.2">
      <c r="A831" s="317"/>
      <c r="B831" s="317"/>
      <c r="C831" s="317"/>
      <c r="D831" s="317"/>
      <c r="E831" s="317"/>
      <c r="F831" s="317"/>
      <c r="G831" s="304"/>
      <c r="H831" s="318"/>
      <c r="I831" s="318"/>
      <c r="J831" s="304"/>
      <c r="K831" s="304"/>
      <c r="L831" s="304"/>
      <c r="M831" s="304"/>
      <c r="N831" s="304"/>
      <c r="O831" s="304"/>
      <c r="P831" s="304"/>
      <c r="Q831" s="304"/>
      <c r="R831" s="304"/>
      <c r="S831" s="304"/>
      <c r="T831" s="304"/>
      <c r="U831" s="304"/>
      <c r="V831" s="304"/>
      <c r="W831" s="304"/>
      <c r="X831" s="304"/>
      <c r="Y831" s="304"/>
    </row>
    <row r="832" spans="1:25" ht="15.75" customHeight="1" x14ac:dyDescent="0.2">
      <c r="A832" s="317"/>
      <c r="B832" s="317"/>
      <c r="C832" s="317"/>
      <c r="D832" s="317"/>
      <c r="E832" s="317"/>
      <c r="F832" s="317"/>
      <c r="G832" s="304"/>
      <c r="H832" s="318"/>
      <c r="I832" s="318"/>
      <c r="J832" s="304"/>
      <c r="K832" s="304"/>
      <c r="L832" s="304"/>
      <c r="M832" s="304"/>
      <c r="N832" s="304"/>
      <c r="O832" s="304"/>
      <c r="P832" s="304"/>
      <c r="Q832" s="304"/>
      <c r="R832" s="304"/>
      <c r="S832" s="304"/>
      <c r="T832" s="304"/>
      <c r="U832" s="304"/>
      <c r="V832" s="304"/>
      <c r="W832" s="304"/>
      <c r="X832" s="304"/>
      <c r="Y832" s="304"/>
    </row>
    <row r="833" spans="1:25" ht="15.75" customHeight="1" x14ac:dyDescent="0.2">
      <c r="A833" s="317"/>
      <c r="B833" s="317"/>
      <c r="C833" s="317"/>
      <c r="D833" s="317"/>
      <c r="E833" s="317"/>
      <c r="F833" s="317"/>
      <c r="G833" s="304"/>
      <c r="H833" s="318"/>
      <c r="I833" s="318"/>
      <c r="J833" s="304"/>
      <c r="K833" s="304"/>
      <c r="L833" s="304"/>
      <c r="M833" s="304"/>
      <c r="N833" s="304"/>
      <c r="O833" s="304"/>
      <c r="P833" s="304"/>
      <c r="Q833" s="304"/>
      <c r="R833" s="304"/>
      <c r="S833" s="304"/>
      <c r="T833" s="304"/>
      <c r="U833" s="304"/>
      <c r="V833" s="304"/>
      <c r="W833" s="304"/>
      <c r="X833" s="304"/>
      <c r="Y833" s="304"/>
    </row>
    <row r="834" spans="1:25" ht="15.75" customHeight="1" x14ac:dyDescent="0.2">
      <c r="A834" s="317"/>
      <c r="B834" s="317"/>
      <c r="C834" s="317"/>
      <c r="D834" s="317"/>
      <c r="E834" s="317"/>
      <c r="F834" s="317"/>
      <c r="G834" s="304"/>
      <c r="H834" s="318"/>
      <c r="I834" s="318"/>
      <c r="J834" s="304"/>
      <c r="K834" s="304"/>
      <c r="L834" s="304"/>
      <c r="M834" s="304"/>
      <c r="N834" s="304"/>
      <c r="O834" s="304"/>
      <c r="P834" s="304"/>
      <c r="Q834" s="304"/>
      <c r="R834" s="304"/>
      <c r="S834" s="304"/>
      <c r="T834" s="304"/>
      <c r="U834" s="304"/>
      <c r="V834" s="304"/>
      <c r="W834" s="304"/>
      <c r="X834" s="304"/>
      <c r="Y834" s="304"/>
    </row>
    <row r="835" spans="1:25" ht="15.75" customHeight="1" x14ac:dyDescent="0.2">
      <c r="A835" s="317"/>
      <c r="B835" s="317"/>
      <c r="C835" s="317"/>
      <c r="D835" s="317"/>
      <c r="E835" s="317"/>
      <c r="F835" s="317"/>
      <c r="G835" s="304"/>
      <c r="H835" s="318"/>
      <c r="I835" s="318"/>
      <c r="J835" s="304"/>
      <c r="K835" s="304"/>
      <c r="L835" s="304"/>
      <c r="M835" s="304"/>
      <c r="N835" s="304"/>
      <c r="O835" s="304"/>
      <c r="P835" s="304"/>
      <c r="Q835" s="304"/>
      <c r="R835" s="304"/>
      <c r="S835" s="304"/>
      <c r="T835" s="304"/>
      <c r="U835" s="304"/>
      <c r="V835" s="304"/>
      <c r="W835" s="304"/>
      <c r="X835" s="304"/>
      <c r="Y835" s="304"/>
    </row>
    <row r="836" spans="1:25" ht="15.75" customHeight="1" x14ac:dyDescent="0.2">
      <c r="A836" s="317"/>
      <c r="B836" s="317"/>
      <c r="C836" s="317"/>
      <c r="D836" s="317"/>
      <c r="E836" s="317"/>
      <c r="F836" s="317"/>
      <c r="G836" s="304"/>
      <c r="H836" s="318"/>
      <c r="I836" s="318"/>
      <c r="J836" s="304"/>
      <c r="K836" s="304"/>
      <c r="L836" s="304"/>
      <c r="M836" s="304"/>
      <c r="N836" s="304"/>
      <c r="O836" s="304"/>
      <c r="P836" s="304"/>
      <c r="Q836" s="304"/>
      <c r="R836" s="304"/>
      <c r="S836" s="304"/>
      <c r="T836" s="304"/>
      <c r="U836" s="304"/>
      <c r="V836" s="304"/>
      <c r="W836" s="304"/>
      <c r="X836" s="304"/>
      <c r="Y836" s="304"/>
    </row>
    <row r="837" spans="1:25" ht="15.75" customHeight="1" x14ac:dyDescent="0.2">
      <c r="A837" s="317"/>
      <c r="B837" s="317"/>
      <c r="C837" s="317"/>
      <c r="D837" s="317"/>
      <c r="E837" s="317"/>
      <c r="F837" s="317"/>
      <c r="G837" s="304"/>
      <c r="H837" s="318"/>
      <c r="I837" s="318"/>
      <c r="J837" s="304"/>
      <c r="K837" s="304"/>
      <c r="L837" s="304"/>
      <c r="M837" s="304"/>
      <c r="N837" s="304"/>
      <c r="O837" s="304"/>
      <c r="P837" s="304"/>
      <c r="Q837" s="304"/>
      <c r="R837" s="304"/>
      <c r="S837" s="304"/>
      <c r="T837" s="304"/>
      <c r="U837" s="304"/>
      <c r="V837" s="304"/>
      <c r="W837" s="304"/>
      <c r="X837" s="304"/>
      <c r="Y837" s="304"/>
    </row>
    <row r="838" spans="1:25" ht="15.75" customHeight="1" x14ac:dyDescent="0.2">
      <c r="A838" s="317"/>
      <c r="B838" s="317"/>
      <c r="C838" s="317"/>
      <c r="D838" s="317"/>
      <c r="E838" s="317"/>
      <c r="F838" s="317"/>
      <c r="G838" s="304"/>
      <c r="H838" s="318"/>
      <c r="I838" s="318"/>
      <c r="J838" s="304"/>
      <c r="K838" s="304"/>
      <c r="L838" s="304"/>
      <c r="M838" s="304"/>
      <c r="N838" s="304"/>
      <c r="O838" s="304"/>
      <c r="P838" s="304"/>
      <c r="Q838" s="304"/>
      <c r="R838" s="304"/>
      <c r="S838" s="304"/>
      <c r="T838" s="304"/>
      <c r="U838" s="304"/>
      <c r="V838" s="304"/>
      <c r="W838" s="304"/>
      <c r="X838" s="304"/>
      <c r="Y838" s="304"/>
    </row>
    <row r="839" spans="1:25" ht="15.75" customHeight="1" x14ac:dyDescent="0.2">
      <c r="A839" s="317"/>
      <c r="B839" s="317"/>
      <c r="C839" s="317"/>
      <c r="D839" s="317"/>
      <c r="E839" s="317"/>
      <c r="F839" s="317"/>
      <c r="G839" s="304"/>
      <c r="H839" s="318"/>
      <c r="I839" s="318"/>
      <c r="J839" s="304"/>
      <c r="K839" s="304"/>
      <c r="L839" s="304"/>
      <c r="M839" s="304"/>
      <c r="N839" s="304"/>
      <c r="O839" s="304"/>
      <c r="P839" s="304"/>
      <c r="Q839" s="304"/>
      <c r="R839" s="304"/>
      <c r="S839" s="304"/>
      <c r="T839" s="304"/>
      <c r="U839" s="304"/>
      <c r="V839" s="304"/>
      <c r="W839" s="304"/>
      <c r="X839" s="304"/>
      <c r="Y839" s="304"/>
    </row>
    <row r="840" spans="1:25" ht="15.75" customHeight="1" x14ac:dyDescent="0.2">
      <c r="A840" s="317"/>
      <c r="B840" s="317"/>
      <c r="C840" s="317"/>
      <c r="D840" s="317"/>
      <c r="E840" s="317"/>
      <c r="F840" s="317"/>
      <c r="G840" s="304"/>
      <c r="H840" s="318"/>
      <c r="I840" s="318"/>
      <c r="J840" s="304"/>
      <c r="K840" s="304"/>
      <c r="L840" s="304"/>
      <c r="M840" s="304"/>
      <c r="N840" s="304"/>
      <c r="O840" s="304"/>
      <c r="P840" s="304"/>
      <c r="Q840" s="304"/>
      <c r="R840" s="304"/>
      <c r="S840" s="304"/>
      <c r="T840" s="304"/>
      <c r="U840" s="304"/>
      <c r="V840" s="304"/>
      <c r="W840" s="304"/>
      <c r="X840" s="304"/>
      <c r="Y840" s="304"/>
    </row>
    <row r="841" spans="1:25" ht="15.75" customHeight="1" x14ac:dyDescent="0.2">
      <c r="A841" s="317"/>
      <c r="B841" s="317"/>
      <c r="C841" s="317"/>
      <c r="D841" s="317"/>
      <c r="E841" s="317"/>
      <c r="F841" s="317"/>
      <c r="G841" s="304"/>
      <c r="H841" s="318"/>
      <c r="I841" s="318"/>
      <c r="J841" s="304"/>
      <c r="K841" s="304"/>
      <c r="L841" s="304"/>
      <c r="M841" s="304"/>
      <c r="N841" s="304"/>
      <c r="O841" s="304"/>
      <c r="P841" s="304"/>
      <c r="Q841" s="304"/>
      <c r="R841" s="304"/>
      <c r="S841" s="304"/>
      <c r="T841" s="304"/>
      <c r="U841" s="304"/>
      <c r="V841" s="304"/>
      <c r="W841" s="304"/>
      <c r="X841" s="304"/>
      <c r="Y841" s="304"/>
    </row>
    <row r="842" spans="1:25" ht="15.75" customHeight="1" x14ac:dyDescent="0.2">
      <c r="A842" s="317"/>
      <c r="B842" s="317"/>
      <c r="C842" s="317"/>
      <c r="D842" s="317"/>
      <c r="E842" s="317"/>
      <c r="F842" s="317"/>
      <c r="G842" s="304"/>
      <c r="H842" s="318"/>
      <c r="I842" s="318"/>
      <c r="J842" s="304"/>
      <c r="K842" s="304"/>
      <c r="L842" s="304"/>
      <c r="M842" s="304"/>
      <c r="N842" s="304"/>
      <c r="O842" s="304"/>
      <c r="P842" s="304"/>
      <c r="Q842" s="304"/>
      <c r="R842" s="304"/>
      <c r="S842" s="304"/>
      <c r="T842" s="304"/>
      <c r="U842" s="304"/>
      <c r="V842" s="304"/>
      <c r="W842" s="304"/>
      <c r="X842" s="304"/>
      <c r="Y842" s="304"/>
    </row>
    <row r="843" spans="1:25" ht="15.75" customHeight="1" x14ac:dyDescent="0.2">
      <c r="A843" s="317"/>
      <c r="B843" s="317"/>
      <c r="C843" s="317"/>
      <c r="D843" s="317"/>
      <c r="E843" s="317"/>
      <c r="F843" s="317"/>
      <c r="G843" s="304"/>
      <c r="H843" s="318"/>
      <c r="I843" s="318"/>
      <c r="J843" s="304"/>
      <c r="K843" s="304"/>
      <c r="L843" s="304"/>
      <c r="M843" s="304"/>
      <c r="N843" s="304"/>
      <c r="O843" s="304"/>
      <c r="P843" s="304"/>
      <c r="Q843" s="304"/>
      <c r="R843" s="304"/>
      <c r="S843" s="304"/>
      <c r="T843" s="304"/>
      <c r="U843" s="304"/>
      <c r="V843" s="304"/>
      <c r="W843" s="304"/>
      <c r="X843" s="304"/>
      <c r="Y843" s="304"/>
    </row>
    <row r="844" spans="1:25" ht="15.75" customHeight="1" x14ac:dyDescent="0.2">
      <c r="A844" s="317"/>
      <c r="B844" s="317"/>
      <c r="C844" s="317"/>
      <c r="D844" s="317"/>
      <c r="E844" s="317"/>
      <c r="F844" s="317"/>
      <c r="G844" s="304"/>
      <c r="H844" s="318"/>
      <c r="I844" s="318"/>
      <c r="J844" s="304"/>
      <c r="K844" s="304"/>
      <c r="L844" s="304"/>
      <c r="M844" s="304"/>
      <c r="N844" s="304"/>
      <c r="O844" s="304"/>
      <c r="P844" s="304"/>
      <c r="Q844" s="304"/>
      <c r="R844" s="304"/>
      <c r="S844" s="304"/>
      <c r="T844" s="304"/>
      <c r="U844" s="304"/>
      <c r="V844" s="304"/>
      <c r="W844" s="304"/>
      <c r="X844" s="304"/>
      <c r="Y844" s="304"/>
    </row>
    <row r="845" spans="1:25" ht="15.75" customHeight="1" x14ac:dyDescent="0.2">
      <c r="A845" s="317"/>
      <c r="B845" s="317"/>
      <c r="C845" s="317"/>
      <c r="D845" s="317"/>
      <c r="E845" s="317"/>
      <c r="F845" s="317"/>
      <c r="G845" s="304"/>
      <c r="H845" s="318"/>
      <c r="I845" s="318"/>
      <c r="J845" s="304"/>
      <c r="K845" s="304"/>
      <c r="L845" s="304"/>
      <c r="M845" s="304"/>
      <c r="N845" s="304"/>
      <c r="O845" s="304"/>
      <c r="P845" s="304"/>
      <c r="Q845" s="304"/>
      <c r="R845" s="304"/>
      <c r="S845" s="304"/>
      <c r="T845" s="304"/>
      <c r="U845" s="304"/>
      <c r="V845" s="304"/>
      <c r="W845" s="304"/>
      <c r="X845" s="304"/>
      <c r="Y845" s="304"/>
    </row>
    <row r="846" spans="1:25" ht="15.75" customHeight="1" x14ac:dyDescent="0.2">
      <c r="A846" s="317"/>
      <c r="B846" s="317"/>
      <c r="C846" s="317"/>
      <c r="D846" s="317"/>
      <c r="E846" s="317"/>
      <c r="F846" s="317"/>
      <c r="G846" s="304"/>
      <c r="H846" s="318"/>
      <c r="I846" s="318"/>
      <c r="J846" s="304"/>
      <c r="K846" s="304"/>
      <c r="L846" s="304"/>
      <c r="M846" s="304"/>
      <c r="N846" s="304"/>
      <c r="O846" s="304"/>
      <c r="P846" s="304"/>
      <c r="Q846" s="304"/>
      <c r="R846" s="304"/>
      <c r="S846" s="304"/>
      <c r="T846" s="304"/>
      <c r="U846" s="304"/>
      <c r="V846" s="304"/>
      <c r="W846" s="304"/>
      <c r="X846" s="304"/>
      <c r="Y846" s="304"/>
    </row>
    <row r="847" spans="1:25" ht="15.75" customHeight="1" x14ac:dyDescent="0.2">
      <c r="A847" s="317"/>
      <c r="B847" s="317"/>
      <c r="C847" s="317"/>
      <c r="D847" s="317"/>
      <c r="E847" s="317"/>
      <c r="F847" s="317"/>
      <c r="G847" s="304"/>
      <c r="H847" s="318"/>
      <c r="I847" s="318"/>
      <c r="J847" s="304"/>
      <c r="K847" s="304"/>
      <c r="L847" s="304"/>
      <c r="M847" s="304"/>
      <c r="N847" s="304"/>
      <c r="O847" s="304"/>
      <c r="P847" s="304"/>
      <c r="Q847" s="304"/>
      <c r="R847" s="304"/>
      <c r="S847" s="304"/>
      <c r="T847" s="304"/>
      <c r="U847" s="304"/>
      <c r="V847" s="304"/>
      <c r="W847" s="304"/>
      <c r="X847" s="304"/>
      <c r="Y847" s="304"/>
    </row>
    <row r="848" spans="1:25" ht="15.75" customHeight="1" x14ac:dyDescent="0.2">
      <c r="A848" s="317"/>
      <c r="B848" s="317"/>
      <c r="C848" s="317"/>
      <c r="D848" s="317"/>
      <c r="E848" s="317"/>
      <c r="F848" s="317"/>
      <c r="G848" s="304"/>
      <c r="H848" s="318"/>
      <c r="I848" s="318"/>
      <c r="J848" s="304"/>
      <c r="K848" s="304"/>
      <c r="L848" s="304"/>
      <c r="M848" s="304"/>
      <c r="N848" s="304"/>
      <c r="O848" s="304"/>
      <c r="P848" s="304"/>
      <c r="Q848" s="304"/>
      <c r="R848" s="304"/>
      <c r="S848" s="304"/>
      <c r="T848" s="304"/>
      <c r="U848" s="304"/>
      <c r="V848" s="304"/>
      <c r="W848" s="304"/>
      <c r="X848" s="304"/>
      <c r="Y848" s="304"/>
    </row>
    <row r="849" spans="1:25" ht="15.75" customHeight="1" x14ac:dyDescent="0.2">
      <c r="A849" s="317"/>
      <c r="B849" s="317"/>
      <c r="C849" s="317"/>
      <c r="D849" s="317"/>
      <c r="E849" s="317"/>
      <c r="F849" s="317"/>
      <c r="G849" s="304"/>
      <c r="H849" s="318"/>
      <c r="I849" s="318"/>
      <c r="J849" s="304"/>
      <c r="K849" s="304"/>
      <c r="L849" s="304"/>
      <c r="M849" s="304"/>
      <c r="N849" s="304"/>
      <c r="O849" s="304"/>
      <c r="P849" s="304"/>
      <c r="Q849" s="304"/>
      <c r="R849" s="304"/>
      <c r="S849" s="304"/>
      <c r="T849" s="304"/>
      <c r="U849" s="304"/>
      <c r="V849" s="304"/>
      <c r="W849" s="304"/>
      <c r="X849" s="304"/>
      <c r="Y849" s="304"/>
    </row>
    <row r="850" spans="1:25" ht="15.75" customHeight="1" x14ac:dyDescent="0.2">
      <c r="A850" s="317"/>
      <c r="B850" s="317"/>
      <c r="C850" s="317"/>
      <c r="D850" s="317"/>
      <c r="E850" s="317"/>
      <c r="F850" s="317"/>
      <c r="G850" s="304"/>
      <c r="H850" s="318"/>
      <c r="I850" s="318"/>
      <c r="J850" s="304"/>
      <c r="K850" s="304"/>
      <c r="L850" s="304"/>
      <c r="M850" s="304"/>
      <c r="N850" s="304"/>
      <c r="O850" s="304"/>
      <c r="P850" s="304"/>
      <c r="Q850" s="304"/>
      <c r="R850" s="304"/>
      <c r="S850" s="304"/>
      <c r="T850" s="304"/>
      <c r="U850" s="304"/>
      <c r="V850" s="304"/>
      <c r="W850" s="304"/>
      <c r="X850" s="304"/>
      <c r="Y850" s="304"/>
    </row>
    <row r="851" spans="1:25" ht="15.75" customHeight="1" x14ac:dyDescent="0.2">
      <c r="A851" s="317"/>
      <c r="B851" s="317"/>
      <c r="C851" s="317"/>
      <c r="D851" s="317"/>
      <c r="E851" s="317"/>
      <c r="F851" s="317"/>
      <c r="G851" s="304"/>
      <c r="H851" s="318"/>
      <c r="I851" s="318"/>
      <c r="J851" s="304"/>
      <c r="K851" s="304"/>
      <c r="L851" s="304"/>
      <c r="M851" s="304"/>
      <c r="N851" s="304"/>
      <c r="O851" s="304"/>
      <c r="P851" s="304"/>
      <c r="Q851" s="304"/>
      <c r="R851" s="304"/>
      <c r="S851" s="304"/>
      <c r="T851" s="304"/>
      <c r="U851" s="304"/>
      <c r="V851" s="304"/>
      <c r="W851" s="304"/>
      <c r="X851" s="304"/>
      <c r="Y851" s="304"/>
    </row>
    <row r="852" spans="1:25" ht="15.75" customHeight="1" x14ac:dyDescent="0.2">
      <c r="A852" s="317"/>
      <c r="B852" s="317"/>
      <c r="C852" s="317"/>
      <c r="D852" s="317"/>
      <c r="E852" s="317"/>
      <c r="F852" s="317"/>
      <c r="G852" s="304"/>
      <c r="H852" s="318"/>
      <c r="I852" s="318"/>
      <c r="J852" s="304"/>
      <c r="K852" s="304"/>
      <c r="L852" s="304"/>
      <c r="M852" s="304"/>
      <c r="N852" s="304"/>
      <c r="O852" s="304"/>
      <c r="P852" s="304"/>
      <c r="Q852" s="304"/>
      <c r="R852" s="304"/>
      <c r="S852" s="304"/>
      <c r="T852" s="304"/>
      <c r="U852" s="304"/>
      <c r="V852" s="304"/>
      <c r="W852" s="304"/>
      <c r="X852" s="304"/>
      <c r="Y852" s="304"/>
    </row>
    <row r="853" spans="1:25" ht="15.75" customHeight="1" x14ac:dyDescent="0.2">
      <c r="A853" s="317"/>
      <c r="B853" s="317"/>
      <c r="C853" s="317"/>
      <c r="D853" s="317"/>
      <c r="E853" s="317"/>
      <c r="F853" s="317"/>
      <c r="G853" s="304"/>
      <c r="H853" s="318"/>
      <c r="I853" s="318"/>
      <c r="J853" s="304"/>
      <c r="K853" s="304"/>
      <c r="L853" s="304"/>
      <c r="M853" s="304"/>
      <c r="N853" s="304"/>
      <c r="O853" s="304"/>
      <c r="P853" s="304"/>
      <c r="Q853" s="304"/>
      <c r="R853" s="304"/>
      <c r="S853" s="304"/>
      <c r="T853" s="304"/>
      <c r="U853" s="304"/>
      <c r="V853" s="304"/>
      <c r="W853" s="304"/>
      <c r="X853" s="304"/>
      <c r="Y853" s="304"/>
    </row>
    <row r="854" spans="1:25" ht="15.75" customHeight="1" x14ac:dyDescent="0.2">
      <c r="A854" s="317"/>
      <c r="B854" s="317"/>
      <c r="C854" s="317"/>
      <c r="D854" s="317"/>
      <c r="E854" s="317"/>
      <c r="F854" s="317"/>
      <c r="G854" s="304"/>
      <c r="H854" s="318"/>
      <c r="I854" s="318"/>
      <c r="J854" s="304"/>
      <c r="K854" s="304"/>
      <c r="L854" s="304"/>
      <c r="M854" s="304"/>
      <c r="N854" s="304"/>
      <c r="O854" s="304"/>
      <c r="P854" s="304"/>
      <c r="Q854" s="304"/>
      <c r="R854" s="304"/>
      <c r="S854" s="304"/>
      <c r="T854" s="304"/>
      <c r="U854" s="304"/>
      <c r="V854" s="304"/>
      <c r="W854" s="304"/>
      <c r="X854" s="304"/>
      <c r="Y854" s="304"/>
    </row>
    <row r="855" spans="1:25" ht="15.75" customHeight="1" x14ac:dyDescent="0.2">
      <c r="A855" s="317"/>
      <c r="B855" s="317"/>
      <c r="C855" s="317"/>
      <c r="D855" s="317"/>
      <c r="E855" s="317"/>
      <c r="F855" s="317"/>
      <c r="G855" s="304"/>
      <c r="H855" s="318"/>
      <c r="I855" s="318"/>
      <c r="J855" s="304"/>
      <c r="K855" s="304"/>
      <c r="L855" s="304"/>
      <c r="M855" s="304"/>
      <c r="N855" s="304"/>
      <c r="O855" s="304"/>
      <c r="P855" s="304"/>
      <c r="Q855" s="304"/>
      <c r="R855" s="304"/>
      <c r="S855" s="304"/>
      <c r="T855" s="304"/>
      <c r="U855" s="304"/>
      <c r="V855" s="304"/>
      <c r="W855" s="304"/>
      <c r="X855" s="304"/>
      <c r="Y855" s="304"/>
    </row>
    <row r="856" spans="1:25" ht="15.75" customHeight="1" x14ac:dyDescent="0.2">
      <c r="A856" s="317"/>
      <c r="B856" s="317"/>
      <c r="C856" s="317"/>
      <c r="D856" s="317"/>
      <c r="E856" s="317"/>
      <c r="F856" s="317"/>
      <c r="G856" s="304"/>
      <c r="H856" s="318"/>
      <c r="I856" s="318"/>
      <c r="J856" s="304"/>
      <c r="K856" s="304"/>
      <c r="L856" s="304"/>
      <c r="M856" s="304"/>
      <c r="N856" s="304"/>
      <c r="O856" s="304"/>
      <c r="P856" s="304"/>
      <c r="Q856" s="304"/>
      <c r="R856" s="304"/>
      <c r="S856" s="304"/>
      <c r="T856" s="304"/>
      <c r="U856" s="304"/>
      <c r="V856" s="304"/>
      <c r="W856" s="304"/>
      <c r="X856" s="304"/>
      <c r="Y856" s="304"/>
    </row>
    <row r="857" spans="1:25" ht="15.75" customHeight="1" x14ac:dyDescent="0.2">
      <c r="A857" s="317"/>
      <c r="B857" s="317"/>
      <c r="C857" s="317"/>
      <c r="D857" s="317"/>
      <c r="E857" s="317"/>
      <c r="F857" s="317"/>
      <c r="G857" s="304"/>
      <c r="H857" s="318"/>
      <c r="I857" s="318"/>
      <c r="J857" s="304"/>
      <c r="K857" s="304"/>
      <c r="L857" s="304"/>
      <c r="M857" s="304"/>
      <c r="N857" s="304"/>
      <c r="O857" s="304"/>
      <c r="P857" s="304"/>
      <c r="Q857" s="304"/>
      <c r="R857" s="304"/>
      <c r="S857" s="304"/>
      <c r="T857" s="304"/>
      <c r="U857" s="304"/>
      <c r="V857" s="304"/>
      <c r="W857" s="304"/>
      <c r="X857" s="304"/>
      <c r="Y857" s="304"/>
    </row>
    <row r="858" spans="1:25" ht="15.75" customHeight="1" x14ac:dyDescent="0.2">
      <c r="A858" s="317"/>
      <c r="B858" s="317"/>
      <c r="C858" s="317"/>
      <c r="D858" s="317"/>
      <c r="E858" s="317"/>
      <c r="F858" s="317"/>
      <c r="G858" s="304"/>
      <c r="H858" s="318"/>
      <c r="I858" s="318"/>
      <c r="J858" s="304"/>
      <c r="K858" s="304"/>
      <c r="L858" s="304"/>
      <c r="M858" s="304"/>
      <c r="N858" s="304"/>
      <c r="O858" s="304"/>
      <c r="P858" s="304"/>
      <c r="Q858" s="304"/>
      <c r="R858" s="304"/>
      <c r="S858" s="304"/>
      <c r="T858" s="304"/>
      <c r="U858" s="304"/>
      <c r="V858" s="304"/>
      <c r="W858" s="304"/>
      <c r="X858" s="304"/>
      <c r="Y858" s="304"/>
    </row>
    <row r="859" spans="1:25" ht="15.75" customHeight="1" x14ac:dyDescent="0.2">
      <c r="A859" s="317"/>
      <c r="B859" s="317"/>
      <c r="C859" s="317"/>
      <c r="D859" s="317"/>
      <c r="E859" s="317"/>
      <c r="F859" s="317"/>
      <c r="G859" s="304"/>
      <c r="H859" s="318"/>
      <c r="I859" s="318"/>
      <c r="J859" s="304"/>
      <c r="K859" s="304"/>
      <c r="L859" s="304"/>
      <c r="M859" s="304"/>
      <c r="N859" s="304"/>
      <c r="O859" s="304"/>
      <c r="P859" s="304"/>
      <c r="Q859" s="304"/>
      <c r="R859" s="304"/>
      <c r="S859" s="304"/>
      <c r="T859" s="304"/>
      <c r="U859" s="304"/>
      <c r="V859" s="304"/>
      <c r="W859" s="304"/>
      <c r="X859" s="304"/>
      <c r="Y859" s="304"/>
    </row>
    <row r="860" spans="1:25" ht="15.75" customHeight="1" x14ac:dyDescent="0.2">
      <c r="A860" s="317"/>
      <c r="B860" s="317"/>
      <c r="C860" s="317"/>
      <c r="D860" s="317"/>
      <c r="E860" s="317"/>
      <c r="F860" s="317"/>
      <c r="G860" s="304"/>
      <c r="H860" s="318"/>
      <c r="I860" s="318"/>
      <c r="J860" s="304"/>
      <c r="K860" s="304"/>
      <c r="L860" s="304"/>
      <c r="M860" s="304"/>
      <c r="N860" s="304"/>
      <c r="O860" s="304"/>
      <c r="P860" s="304"/>
      <c r="Q860" s="304"/>
      <c r="R860" s="304"/>
      <c r="S860" s="304"/>
      <c r="T860" s="304"/>
      <c r="U860" s="304"/>
      <c r="V860" s="304"/>
      <c r="W860" s="304"/>
      <c r="X860" s="304"/>
      <c r="Y860" s="304"/>
    </row>
    <row r="861" spans="1:25" ht="15.75" customHeight="1" x14ac:dyDescent="0.2">
      <c r="A861" s="317"/>
      <c r="B861" s="317"/>
      <c r="C861" s="317"/>
      <c r="D861" s="317"/>
      <c r="E861" s="317"/>
      <c r="F861" s="317"/>
      <c r="G861" s="304"/>
      <c r="H861" s="318"/>
      <c r="I861" s="318"/>
      <c r="J861" s="304"/>
      <c r="K861" s="304"/>
      <c r="L861" s="304"/>
      <c r="M861" s="304"/>
      <c r="N861" s="304"/>
      <c r="O861" s="304"/>
      <c r="P861" s="304"/>
      <c r="Q861" s="304"/>
      <c r="R861" s="304"/>
      <c r="S861" s="304"/>
      <c r="T861" s="304"/>
      <c r="U861" s="304"/>
      <c r="V861" s="304"/>
      <c r="W861" s="304"/>
      <c r="X861" s="304"/>
      <c r="Y861" s="304"/>
    </row>
    <row r="862" spans="1:25" ht="15.75" customHeight="1" x14ac:dyDescent="0.2">
      <c r="A862" s="317"/>
      <c r="B862" s="317"/>
      <c r="C862" s="317"/>
      <c r="D862" s="317"/>
      <c r="E862" s="317"/>
      <c r="F862" s="317"/>
      <c r="G862" s="304"/>
      <c r="H862" s="318"/>
      <c r="I862" s="318"/>
      <c r="J862" s="304"/>
      <c r="K862" s="304"/>
      <c r="L862" s="304"/>
      <c r="M862" s="304"/>
      <c r="N862" s="304"/>
      <c r="O862" s="304"/>
      <c r="P862" s="304"/>
      <c r="Q862" s="304"/>
      <c r="R862" s="304"/>
      <c r="S862" s="304"/>
      <c r="T862" s="304"/>
      <c r="U862" s="304"/>
      <c r="V862" s="304"/>
      <c r="W862" s="304"/>
      <c r="X862" s="304"/>
      <c r="Y862" s="304"/>
    </row>
    <row r="863" spans="1:25" ht="15.75" customHeight="1" x14ac:dyDescent="0.2">
      <c r="A863" s="317"/>
      <c r="B863" s="317"/>
      <c r="C863" s="317"/>
      <c r="D863" s="317"/>
      <c r="E863" s="317"/>
      <c r="F863" s="317"/>
      <c r="G863" s="304"/>
      <c r="H863" s="318"/>
      <c r="I863" s="318"/>
      <c r="J863" s="304"/>
      <c r="K863" s="304"/>
      <c r="L863" s="304"/>
      <c r="M863" s="304"/>
      <c r="N863" s="304"/>
      <c r="O863" s="304"/>
      <c r="P863" s="304"/>
      <c r="Q863" s="304"/>
      <c r="R863" s="304"/>
      <c r="S863" s="304"/>
      <c r="T863" s="304"/>
      <c r="U863" s="304"/>
      <c r="V863" s="304"/>
      <c r="W863" s="304"/>
      <c r="X863" s="304"/>
      <c r="Y863" s="304"/>
    </row>
    <row r="864" spans="1:25" ht="15.75" customHeight="1" x14ac:dyDescent="0.2">
      <c r="A864" s="317"/>
      <c r="B864" s="317"/>
      <c r="C864" s="317"/>
      <c r="D864" s="317"/>
      <c r="E864" s="317"/>
      <c r="F864" s="317"/>
      <c r="G864" s="304"/>
      <c r="H864" s="318"/>
      <c r="I864" s="318"/>
      <c r="J864" s="304"/>
      <c r="K864" s="304"/>
      <c r="L864" s="304"/>
      <c r="M864" s="304"/>
      <c r="N864" s="304"/>
      <c r="O864" s="304"/>
      <c r="P864" s="304"/>
      <c r="Q864" s="304"/>
      <c r="R864" s="304"/>
      <c r="S864" s="304"/>
      <c r="T864" s="304"/>
      <c r="U864" s="304"/>
      <c r="V864" s="304"/>
      <c r="W864" s="304"/>
      <c r="X864" s="304"/>
      <c r="Y864" s="304"/>
    </row>
    <row r="865" spans="1:25" ht="15.75" customHeight="1" x14ac:dyDescent="0.2">
      <c r="A865" s="317"/>
      <c r="B865" s="317"/>
      <c r="C865" s="317"/>
      <c r="D865" s="317"/>
      <c r="E865" s="317"/>
      <c r="F865" s="317"/>
      <c r="G865" s="304"/>
      <c r="H865" s="318"/>
      <c r="I865" s="318"/>
      <c r="J865" s="304"/>
      <c r="K865" s="304"/>
      <c r="L865" s="304"/>
      <c r="M865" s="304"/>
      <c r="N865" s="304"/>
      <c r="O865" s="304"/>
      <c r="P865" s="304"/>
      <c r="Q865" s="304"/>
      <c r="R865" s="304"/>
      <c r="S865" s="304"/>
      <c r="T865" s="304"/>
      <c r="U865" s="304"/>
      <c r="V865" s="304"/>
      <c r="W865" s="304"/>
      <c r="X865" s="304"/>
      <c r="Y865" s="304"/>
    </row>
    <row r="866" spans="1:25" ht="15.75" customHeight="1" x14ac:dyDescent="0.2">
      <c r="A866" s="317"/>
      <c r="B866" s="317"/>
      <c r="C866" s="317"/>
      <c r="D866" s="317"/>
      <c r="E866" s="317"/>
      <c r="F866" s="317"/>
      <c r="G866" s="304"/>
      <c r="H866" s="318"/>
      <c r="I866" s="318"/>
      <c r="J866" s="304"/>
      <c r="K866" s="304"/>
      <c r="L866" s="304"/>
      <c r="M866" s="304"/>
      <c r="N866" s="304"/>
      <c r="O866" s="304"/>
      <c r="P866" s="304"/>
      <c r="Q866" s="304"/>
      <c r="R866" s="304"/>
      <c r="S866" s="304"/>
      <c r="T866" s="304"/>
      <c r="U866" s="304"/>
      <c r="V866" s="304"/>
      <c r="W866" s="304"/>
      <c r="X866" s="304"/>
      <c r="Y866" s="304"/>
    </row>
    <row r="867" spans="1:25" ht="15.75" customHeight="1" x14ac:dyDescent="0.2">
      <c r="A867" s="317"/>
      <c r="B867" s="317"/>
      <c r="C867" s="317"/>
      <c r="D867" s="317"/>
      <c r="E867" s="317"/>
      <c r="F867" s="317"/>
      <c r="G867" s="304"/>
      <c r="H867" s="318"/>
      <c r="I867" s="318"/>
      <c r="J867" s="304"/>
      <c r="K867" s="304"/>
      <c r="L867" s="304"/>
      <c r="M867" s="304"/>
      <c r="N867" s="304"/>
      <c r="O867" s="304"/>
      <c r="P867" s="304"/>
      <c r="Q867" s="304"/>
      <c r="R867" s="304"/>
      <c r="S867" s="304"/>
      <c r="T867" s="304"/>
      <c r="U867" s="304"/>
      <c r="V867" s="304"/>
      <c r="W867" s="304"/>
      <c r="X867" s="304"/>
      <c r="Y867" s="304"/>
    </row>
    <row r="868" spans="1:25" ht="15.75" customHeight="1" x14ac:dyDescent="0.2">
      <c r="A868" s="317"/>
      <c r="B868" s="317"/>
      <c r="C868" s="317"/>
      <c r="D868" s="317"/>
      <c r="E868" s="317"/>
      <c r="F868" s="317"/>
      <c r="G868" s="304"/>
      <c r="H868" s="318"/>
      <c r="I868" s="318"/>
      <c r="J868" s="304"/>
      <c r="K868" s="304"/>
      <c r="L868" s="304"/>
      <c r="M868" s="304"/>
      <c r="N868" s="304"/>
      <c r="O868" s="304"/>
      <c r="P868" s="304"/>
      <c r="Q868" s="304"/>
      <c r="R868" s="304"/>
      <c r="S868" s="304"/>
      <c r="T868" s="304"/>
      <c r="U868" s="304"/>
      <c r="V868" s="304"/>
      <c r="W868" s="304"/>
      <c r="X868" s="304"/>
      <c r="Y868" s="304"/>
    </row>
    <row r="869" spans="1:25" ht="15.75" customHeight="1" x14ac:dyDescent="0.2">
      <c r="A869" s="317"/>
      <c r="B869" s="317"/>
      <c r="C869" s="317"/>
      <c r="D869" s="317"/>
      <c r="E869" s="317"/>
      <c r="F869" s="317"/>
      <c r="G869" s="304"/>
      <c r="H869" s="318"/>
      <c r="I869" s="318"/>
      <c r="J869" s="304"/>
      <c r="K869" s="304"/>
      <c r="L869" s="304"/>
      <c r="M869" s="304"/>
      <c r="N869" s="304"/>
      <c r="O869" s="304"/>
      <c r="P869" s="304"/>
      <c r="Q869" s="304"/>
      <c r="R869" s="304"/>
      <c r="S869" s="304"/>
      <c r="T869" s="304"/>
      <c r="U869" s="304"/>
      <c r="V869" s="304"/>
      <c r="W869" s="304"/>
      <c r="X869" s="304"/>
      <c r="Y869" s="304"/>
    </row>
    <row r="870" spans="1:25" ht="15.75" customHeight="1" x14ac:dyDescent="0.2">
      <c r="A870" s="317"/>
      <c r="B870" s="317"/>
      <c r="C870" s="317"/>
      <c r="D870" s="317"/>
      <c r="E870" s="317"/>
      <c r="F870" s="317"/>
      <c r="G870" s="304"/>
      <c r="H870" s="318"/>
      <c r="I870" s="318"/>
      <c r="J870" s="304"/>
      <c r="K870" s="304"/>
      <c r="L870" s="304"/>
      <c r="M870" s="304"/>
      <c r="N870" s="304"/>
      <c r="O870" s="304"/>
      <c r="P870" s="304"/>
      <c r="Q870" s="304"/>
      <c r="R870" s="304"/>
      <c r="S870" s="304"/>
      <c r="T870" s="304"/>
      <c r="U870" s="304"/>
      <c r="V870" s="304"/>
      <c r="W870" s="304"/>
      <c r="X870" s="304"/>
      <c r="Y870" s="304"/>
    </row>
    <row r="871" spans="1:25" ht="15.75" customHeight="1" x14ac:dyDescent="0.2">
      <c r="A871" s="317"/>
      <c r="B871" s="317"/>
      <c r="C871" s="317"/>
      <c r="D871" s="317"/>
      <c r="E871" s="317"/>
      <c r="F871" s="317"/>
      <c r="G871" s="304"/>
      <c r="H871" s="318"/>
      <c r="I871" s="318"/>
      <c r="J871" s="304"/>
      <c r="K871" s="304"/>
      <c r="L871" s="304"/>
      <c r="M871" s="304"/>
      <c r="N871" s="304"/>
      <c r="O871" s="304"/>
      <c r="P871" s="304"/>
      <c r="Q871" s="304"/>
      <c r="R871" s="304"/>
      <c r="S871" s="304"/>
      <c r="T871" s="304"/>
      <c r="U871" s="304"/>
      <c r="V871" s="304"/>
      <c r="W871" s="304"/>
      <c r="X871" s="304"/>
      <c r="Y871" s="304"/>
    </row>
    <row r="872" spans="1:25" ht="15.75" customHeight="1" x14ac:dyDescent="0.2">
      <c r="A872" s="317"/>
      <c r="B872" s="317"/>
      <c r="C872" s="317"/>
      <c r="D872" s="317"/>
      <c r="E872" s="317"/>
      <c r="F872" s="317"/>
      <c r="G872" s="304"/>
      <c r="H872" s="318"/>
      <c r="I872" s="318"/>
      <c r="J872" s="304"/>
      <c r="K872" s="304"/>
      <c r="L872" s="304"/>
      <c r="M872" s="304"/>
      <c r="N872" s="304"/>
      <c r="O872" s="304"/>
      <c r="P872" s="304"/>
      <c r="Q872" s="304"/>
      <c r="R872" s="304"/>
      <c r="S872" s="304"/>
      <c r="T872" s="304"/>
      <c r="U872" s="304"/>
      <c r="V872" s="304"/>
      <c r="W872" s="304"/>
      <c r="X872" s="304"/>
      <c r="Y872" s="304"/>
    </row>
    <row r="873" spans="1:25" ht="15.75" customHeight="1" x14ac:dyDescent="0.2">
      <c r="A873" s="317"/>
      <c r="B873" s="317"/>
      <c r="C873" s="317"/>
      <c r="D873" s="317"/>
      <c r="E873" s="317"/>
      <c r="F873" s="317"/>
      <c r="G873" s="304"/>
      <c r="H873" s="318"/>
      <c r="I873" s="318"/>
      <c r="J873" s="304"/>
      <c r="K873" s="304"/>
      <c r="L873" s="304"/>
      <c r="M873" s="304"/>
      <c r="N873" s="304"/>
      <c r="O873" s="304"/>
      <c r="P873" s="304"/>
      <c r="Q873" s="304"/>
      <c r="R873" s="304"/>
      <c r="S873" s="304"/>
      <c r="T873" s="304"/>
      <c r="U873" s="304"/>
      <c r="V873" s="304"/>
      <c r="W873" s="304"/>
      <c r="X873" s="304"/>
      <c r="Y873" s="304"/>
    </row>
    <row r="874" spans="1:25" ht="15.75" customHeight="1" x14ac:dyDescent="0.2">
      <c r="A874" s="317"/>
      <c r="B874" s="317"/>
      <c r="C874" s="317"/>
      <c r="D874" s="317"/>
      <c r="E874" s="317"/>
      <c r="F874" s="317"/>
      <c r="G874" s="304"/>
      <c r="H874" s="318"/>
      <c r="I874" s="318"/>
      <c r="J874" s="304"/>
      <c r="K874" s="304"/>
      <c r="L874" s="304"/>
      <c r="M874" s="304"/>
      <c r="N874" s="304"/>
      <c r="O874" s="304"/>
      <c r="P874" s="304"/>
      <c r="Q874" s="304"/>
      <c r="R874" s="304"/>
      <c r="S874" s="304"/>
      <c r="T874" s="304"/>
      <c r="U874" s="304"/>
      <c r="V874" s="304"/>
      <c r="W874" s="304"/>
      <c r="X874" s="304"/>
      <c r="Y874" s="304"/>
    </row>
    <row r="875" spans="1:25" ht="15.75" customHeight="1" x14ac:dyDescent="0.2">
      <c r="A875" s="317"/>
      <c r="B875" s="317"/>
      <c r="C875" s="317"/>
      <c r="D875" s="317"/>
      <c r="E875" s="317"/>
      <c r="F875" s="317"/>
      <c r="G875" s="304"/>
      <c r="H875" s="318"/>
      <c r="I875" s="318"/>
      <c r="J875" s="304"/>
      <c r="K875" s="304"/>
      <c r="L875" s="304"/>
      <c r="M875" s="304"/>
      <c r="N875" s="304"/>
      <c r="O875" s="304"/>
      <c r="P875" s="304"/>
      <c r="Q875" s="304"/>
      <c r="R875" s="304"/>
      <c r="S875" s="304"/>
      <c r="T875" s="304"/>
      <c r="U875" s="304"/>
      <c r="V875" s="304"/>
      <c r="W875" s="304"/>
      <c r="X875" s="304"/>
      <c r="Y875" s="304"/>
    </row>
    <row r="876" spans="1:25" ht="15.75" customHeight="1" x14ac:dyDescent="0.2">
      <c r="A876" s="317"/>
      <c r="B876" s="317"/>
      <c r="C876" s="317"/>
      <c r="D876" s="317"/>
      <c r="E876" s="317"/>
      <c r="F876" s="317"/>
      <c r="G876" s="304"/>
      <c r="H876" s="318"/>
      <c r="I876" s="318"/>
      <c r="J876" s="304"/>
      <c r="K876" s="304"/>
      <c r="L876" s="304"/>
      <c r="M876" s="304"/>
      <c r="N876" s="304"/>
      <c r="O876" s="304"/>
      <c r="P876" s="304"/>
      <c r="Q876" s="304"/>
      <c r="R876" s="304"/>
      <c r="S876" s="304"/>
      <c r="T876" s="304"/>
      <c r="U876" s="304"/>
      <c r="V876" s="304"/>
      <c r="W876" s="304"/>
      <c r="X876" s="304"/>
      <c r="Y876" s="304"/>
    </row>
    <row r="877" spans="1:25" ht="15.75" customHeight="1" x14ac:dyDescent="0.2">
      <c r="A877" s="317"/>
      <c r="B877" s="317"/>
      <c r="C877" s="317"/>
      <c r="D877" s="317"/>
      <c r="E877" s="317"/>
      <c r="F877" s="317"/>
      <c r="G877" s="304"/>
      <c r="H877" s="318"/>
      <c r="I877" s="318"/>
      <c r="J877" s="304"/>
      <c r="K877" s="304"/>
      <c r="L877" s="304"/>
      <c r="M877" s="304"/>
      <c r="N877" s="304"/>
      <c r="O877" s="304"/>
      <c r="P877" s="304"/>
      <c r="Q877" s="304"/>
      <c r="R877" s="304"/>
      <c r="S877" s="304"/>
      <c r="T877" s="304"/>
      <c r="U877" s="304"/>
      <c r="V877" s="304"/>
      <c r="W877" s="304"/>
      <c r="X877" s="304"/>
      <c r="Y877" s="304"/>
    </row>
    <row r="878" spans="1:25" ht="15.75" customHeight="1" x14ac:dyDescent="0.2">
      <c r="A878" s="317"/>
      <c r="B878" s="317"/>
      <c r="C878" s="317"/>
      <c r="D878" s="317"/>
      <c r="E878" s="317"/>
      <c r="F878" s="317"/>
      <c r="G878" s="304"/>
      <c r="H878" s="318"/>
      <c r="I878" s="318"/>
      <c r="J878" s="304"/>
      <c r="K878" s="304"/>
      <c r="L878" s="304"/>
      <c r="M878" s="304"/>
      <c r="N878" s="304"/>
      <c r="O878" s="304"/>
      <c r="P878" s="304"/>
      <c r="Q878" s="304"/>
      <c r="R878" s="304"/>
      <c r="S878" s="304"/>
      <c r="T878" s="304"/>
      <c r="U878" s="304"/>
      <c r="V878" s="304"/>
      <c r="W878" s="304"/>
      <c r="X878" s="304"/>
      <c r="Y878" s="304"/>
    </row>
    <row r="879" spans="1:25" ht="15.75" customHeight="1" x14ac:dyDescent="0.2">
      <c r="A879" s="317"/>
      <c r="B879" s="317"/>
      <c r="C879" s="317"/>
      <c r="D879" s="317"/>
      <c r="E879" s="317"/>
      <c r="F879" s="317"/>
      <c r="G879" s="304"/>
      <c r="H879" s="318"/>
      <c r="I879" s="318"/>
      <c r="J879" s="304"/>
      <c r="K879" s="304"/>
      <c r="L879" s="304"/>
      <c r="M879" s="304"/>
      <c r="N879" s="304"/>
      <c r="O879" s="304"/>
      <c r="P879" s="304"/>
      <c r="Q879" s="304"/>
      <c r="R879" s="304"/>
      <c r="S879" s="304"/>
      <c r="T879" s="304"/>
      <c r="U879" s="304"/>
      <c r="V879" s="304"/>
      <c r="W879" s="304"/>
      <c r="X879" s="304"/>
      <c r="Y879" s="304"/>
    </row>
    <row r="880" spans="1:25" ht="15.75" customHeight="1" x14ac:dyDescent="0.2">
      <c r="A880" s="317"/>
      <c r="B880" s="317"/>
      <c r="C880" s="317"/>
      <c r="D880" s="317"/>
      <c r="E880" s="317"/>
      <c r="F880" s="317"/>
      <c r="G880" s="304"/>
      <c r="H880" s="318"/>
      <c r="I880" s="318"/>
      <c r="J880" s="304"/>
      <c r="K880" s="304"/>
      <c r="L880" s="304"/>
      <c r="M880" s="304"/>
      <c r="N880" s="304"/>
      <c r="O880" s="304"/>
      <c r="P880" s="304"/>
      <c r="Q880" s="304"/>
      <c r="R880" s="304"/>
      <c r="S880" s="304"/>
      <c r="T880" s="304"/>
      <c r="U880" s="304"/>
      <c r="V880" s="304"/>
      <c r="W880" s="304"/>
      <c r="X880" s="304"/>
      <c r="Y880" s="304"/>
    </row>
    <row r="881" spans="1:25" ht="15.75" customHeight="1" x14ac:dyDescent="0.2">
      <c r="A881" s="317"/>
      <c r="B881" s="317"/>
      <c r="C881" s="317"/>
      <c r="D881" s="317"/>
      <c r="E881" s="317"/>
      <c r="F881" s="317"/>
      <c r="G881" s="304"/>
      <c r="H881" s="318"/>
      <c r="I881" s="318"/>
      <c r="J881" s="304"/>
      <c r="K881" s="304"/>
      <c r="L881" s="304"/>
      <c r="M881" s="304"/>
      <c r="N881" s="304"/>
      <c r="O881" s="304"/>
      <c r="P881" s="304"/>
      <c r="Q881" s="304"/>
      <c r="R881" s="304"/>
      <c r="S881" s="304"/>
      <c r="T881" s="304"/>
      <c r="U881" s="304"/>
      <c r="V881" s="304"/>
      <c r="W881" s="304"/>
      <c r="X881" s="304"/>
      <c r="Y881" s="304"/>
    </row>
    <row r="882" spans="1:25" ht="15.75" customHeight="1" x14ac:dyDescent="0.2">
      <c r="A882" s="317"/>
      <c r="B882" s="317"/>
      <c r="C882" s="317"/>
      <c r="D882" s="317"/>
      <c r="E882" s="317"/>
      <c r="F882" s="317"/>
      <c r="G882" s="304"/>
      <c r="H882" s="318"/>
      <c r="I882" s="318"/>
      <c r="J882" s="304"/>
      <c r="K882" s="304"/>
      <c r="L882" s="304"/>
      <c r="M882" s="304"/>
      <c r="N882" s="304"/>
      <c r="O882" s="304"/>
      <c r="P882" s="304"/>
      <c r="Q882" s="304"/>
      <c r="R882" s="304"/>
      <c r="S882" s="304"/>
      <c r="T882" s="304"/>
      <c r="U882" s="304"/>
      <c r="V882" s="304"/>
      <c r="W882" s="304"/>
      <c r="X882" s="304"/>
      <c r="Y882" s="304"/>
    </row>
    <row r="883" spans="1:25" ht="15.75" customHeight="1" x14ac:dyDescent="0.2">
      <c r="A883" s="317"/>
      <c r="B883" s="317"/>
      <c r="C883" s="317"/>
      <c r="D883" s="317"/>
      <c r="E883" s="317"/>
      <c r="F883" s="317"/>
      <c r="G883" s="304"/>
      <c r="H883" s="318"/>
      <c r="I883" s="318"/>
      <c r="J883" s="304"/>
      <c r="K883" s="304"/>
      <c r="L883" s="304"/>
      <c r="M883" s="304"/>
      <c r="N883" s="304"/>
      <c r="O883" s="304"/>
      <c r="P883" s="304"/>
      <c r="Q883" s="304"/>
      <c r="R883" s="304"/>
      <c r="S883" s="304"/>
      <c r="T883" s="304"/>
      <c r="U883" s="304"/>
      <c r="V883" s="304"/>
      <c r="W883" s="304"/>
      <c r="X883" s="304"/>
      <c r="Y883" s="304"/>
    </row>
    <row r="884" spans="1:25" ht="15.75" customHeight="1" x14ac:dyDescent="0.2">
      <c r="A884" s="317"/>
      <c r="B884" s="317"/>
      <c r="C884" s="317"/>
      <c r="D884" s="317"/>
      <c r="E884" s="317"/>
      <c r="F884" s="317"/>
      <c r="G884" s="304"/>
      <c r="H884" s="318"/>
      <c r="I884" s="318"/>
      <c r="J884" s="304"/>
      <c r="K884" s="304"/>
      <c r="L884" s="304"/>
      <c r="M884" s="304"/>
      <c r="N884" s="304"/>
      <c r="O884" s="304"/>
      <c r="P884" s="304"/>
      <c r="Q884" s="304"/>
      <c r="R884" s="304"/>
      <c r="S884" s="304"/>
      <c r="T884" s="304"/>
      <c r="U884" s="304"/>
      <c r="V884" s="304"/>
      <c r="W884" s="304"/>
      <c r="X884" s="304"/>
      <c r="Y884" s="304"/>
    </row>
    <row r="885" spans="1:25" ht="15.75" customHeight="1" x14ac:dyDescent="0.2">
      <c r="A885" s="317"/>
      <c r="B885" s="317"/>
      <c r="C885" s="317"/>
      <c r="D885" s="317"/>
      <c r="E885" s="317"/>
      <c r="F885" s="317"/>
      <c r="G885" s="304"/>
      <c r="H885" s="318"/>
      <c r="I885" s="318"/>
      <c r="J885" s="304"/>
      <c r="K885" s="304"/>
      <c r="L885" s="304"/>
      <c r="M885" s="304"/>
      <c r="N885" s="304"/>
      <c r="O885" s="304"/>
      <c r="P885" s="304"/>
      <c r="Q885" s="304"/>
      <c r="R885" s="304"/>
      <c r="S885" s="304"/>
      <c r="T885" s="304"/>
      <c r="U885" s="304"/>
      <c r="V885" s="304"/>
      <c r="W885" s="304"/>
      <c r="X885" s="304"/>
      <c r="Y885" s="304"/>
    </row>
    <row r="886" spans="1:25" ht="15.75" customHeight="1" x14ac:dyDescent="0.2">
      <c r="A886" s="317"/>
      <c r="B886" s="317"/>
      <c r="C886" s="317"/>
      <c r="D886" s="317"/>
      <c r="E886" s="317"/>
      <c r="F886" s="317"/>
      <c r="G886" s="304"/>
      <c r="H886" s="318"/>
      <c r="I886" s="318"/>
      <c r="J886" s="304"/>
      <c r="K886" s="304"/>
      <c r="L886" s="304"/>
      <c r="M886" s="304"/>
      <c r="N886" s="304"/>
      <c r="O886" s="304"/>
      <c r="P886" s="304"/>
      <c r="Q886" s="304"/>
      <c r="R886" s="304"/>
      <c r="S886" s="304"/>
      <c r="T886" s="304"/>
      <c r="U886" s="304"/>
      <c r="V886" s="304"/>
      <c r="W886" s="304"/>
      <c r="X886" s="304"/>
      <c r="Y886" s="304"/>
    </row>
    <row r="887" spans="1:25" ht="15.75" customHeight="1" x14ac:dyDescent="0.2">
      <c r="A887" s="317"/>
      <c r="B887" s="317"/>
      <c r="C887" s="317"/>
      <c r="D887" s="317"/>
      <c r="E887" s="317"/>
      <c r="F887" s="317"/>
      <c r="G887" s="304"/>
      <c r="H887" s="318"/>
      <c r="I887" s="318"/>
      <c r="J887" s="304"/>
      <c r="K887" s="304"/>
      <c r="L887" s="304"/>
      <c r="M887" s="304"/>
      <c r="N887" s="304"/>
      <c r="O887" s="304"/>
      <c r="P887" s="304"/>
      <c r="Q887" s="304"/>
      <c r="R887" s="304"/>
      <c r="S887" s="304"/>
      <c r="T887" s="304"/>
      <c r="U887" s="304"/>
      <c r="V887" s="304"/>
      <c r="W887" s="304"/>
      <c r="X887" s="304"/>
      <c r="Y887" s="304"/>
    </row>
    <row r="888" spans="1:25" ht="15.75" customHeight="1" x14ac:dyDescent="0.2">
      <c r="A888" s="317"/>
      <c r="B888" s="317"/>
      <c r="C888" s="317"/>
      <c r="D888" s="317"/>
      <c r="E888" s="317"/>
      <c r="F888" s="317"/>
      <c r="G888" s="304"/>
      <c r="H888" s="318"/>
      <c r="I888" s="318"/>
      <c r="J888" s="304"/>
      <c r="K888" s="304"/>
      <c r="L888" s="304"/>
      <c r="M888" s="304"/>
      <c r="N888" s="304"/>
      <c r="O888" s="304"/>
      <c r="P888" s="304"/>
      <c r="Q888" s="304"/>
      <c r="R888" s="304"/>
      <c r="S888" s="304"/>
      <c r="T888" s="304"/>
      <c r="U888" s="304"/>
      <c r="V888" s="304"/>
      <c r="W888" s="304"/>
      <c r="X888" s="304"/>
      <c r="Y888" s="304"/>
    </row>
    <row r="889" spans="1:25" ht="15.75" customHeight="1" x14ac:dyDescent="0.2">
      <c r="A889" s="317"/>
      <c r="B889" s="317"/>
      <c r="C889" s="317"/>
      <c r="D889" s="317"/>
      <c r="E889" s="317"/>
      <c r="F889" s="317"/>
      <c r="G889" s="304"/>
      <c r="H889" s="318"/>
      <c r="I889" s="318"/>
      <c r="J889" s="304"/>
      <c r="K889" s="304"/>
      <c r="L889" s="304"/>
      <c r="M889" s="304"/>
      <c r="N889" s="304"/>
      <c r="O889" s="304"/>
      <c r="P889" s="304"/>
      <c r="Q889" s="304"/>
      <c r="R889" s="304"/>
      <c r="S889" s="304"/>
      <c r="T889" s="304"/>
      <c r="U889" s="304"/>
      <c r="V889" s="304"/>
      <c r="W889" s="304"/>
      <c r="X889" s="304"/>
      <c r="Y889" s="304"/>
    </row>
    <row r="890" spans="1:25" ht="15.75" customHeight="1" x14ac:dyDescent="0.2">
      <c r="A890" s="317"/>
      <c r="B890" s="317"/>
      <c r="C890" s="317"/>
      <c r="D890" s="317"/>
      <c r="E890" s="317"/>
      <c r="F890" s="317"/>
      <c r="G890" s="304"/>
      <c r="H890" s="318"/>
      <c r="I890" s="318"/>
      <c r="J890" s="304"/>
      <c r="K890" s="304"/>
      <c r="L890" s="304"/>
      <c r="M890" s="304"/>
      <c r="N890" s="304"/>
      <c r="O890" s="304"/>
      <c r="P890" s="304"/>
      <c r="Q890" s="304"/>
      <c r="R890" s="304"/>
      <c r="S890" s="304"/>
      <c r="T890" s="304"/>
      <c r="U890" s="304"/>
      <c r="V890" s="304"/>
      <c r="W890" s="304"/>
      <c r="X890" s="304"/>
      <c r="Y890" s="304"/>
    </row>
    <row r="891" spans="1:25" ht="15.75" customHeight="1" x14ac:dyDescent="0.2">
      <c r="A891" s="317"/>
      <c r="B891" s="317"/>
      <c r="C891" s="317"/>
      <c r="D891" s="317"/>
      <c r="E891" s="317"/>
      <c r="F891" s="317"/>
      <c r="G891" s="304"/>
      <c r="H891" s="318"/>
      <c r="I891" s="318"/>
      <c r="J891" s="304"/>
      <c r="K891" s="304"/>
      <c r="L891" s="304"/>
      <c r="M891" s="304"/>
      <c r="N891" s="304"/>
      <c r="O891" s="304"/>
      <c r="P891" s="304"/>
      <c r="Q891" s="304"/>
      <c r="R891" s="304"/>
      <c r="S891" s="304"/>
      <c r="T891" s="304"/>
      <c r="U891" s="304"/>
      <c r="V891" s="304"/>
      <c r="W891" s="304"/>
      <c r="X891" s="304"/>
      <c r="Y891" s="304"/>
    </row>
    <row r="892" spans="1:25" ht="15.75" customHeight="1" x14ac:dyDescent="0.2">
      <c r="A892" s="317"/>
      <c r="B892" s="317"/>
      <c r="C892" s="317"/>
      <c r="D892" s="317"/>
      <c r="E892" s="317"/>
      <c r="F892" s="317"/>
      <c r="G892" s="304"/>
      <c r="H892" s="318"/>
      <c r="I892" s="318"/>
      <c r="J892" s="304"/>
      <c r="K892" s="304"/>
      <c r="L892" s="304"/>
      <c r="M892" s="304"/>
      <c r="N892" s="304"/>
      <c r="O892" s="304"/>
      <c r="P892" s="304"/>
      <c r="Q892" s="304"/>
      <c r="R892" s="304"/>
      <c r="S892" s="304"/>
      <c r="T892" s="304"/>
      <c r="U892" s="304"/>
      <c r="V892" s="304"/>
      <c r="W892" s="304"/>
      <c r="X892" s="304"/>
      <c r="Y892" s="304"/>
    </row>
    <row r="893" spans="1:25" ht="15.75" customHeight="1" x14ac:dyDescent="0.2">
      <c r="A893" s="317"/>
      <c r="B893" s="317"/>
      <c r="C893" s="317"/>
      <c r="D893" s="317"/>
      <c r="E893" s="317"/>
      <c r="F893" s="317"/>
      <c r="G893" s="304"/>
      <c r="H893" s="318"/>
      <c r="I893" s="318"/>
      <c r="J893" s="304"/>
      <c r="K893" s="304"/>
      <c r="L893" s="304"/>
      <c r="M893" s="304"/>
      <c r="N893" s="304"/>
      <c r="O893" s="304"/>
      <c r="P893" s="304"/>
      <c r="Q893" s="304"/>
      <c r="R893" s="304"/>
      <c r="S893" s="304"/>
      <c r="T893" s="304"/>
      <c r="U893" s="304"/>
      <c r="V893" s="304"/>
      <c r="W893" s="304"/>
      <c r="X893" s="304"/>
      <c r="Y893" s="304"/>
    </row>
    <row r="894" spans="1:25" ht="15.75" customHeight="1" x14ac:dyDescent="0.2">
      <c r="A894" s="317"/>
      <c r="B894" s="317"/>
      <c r="C894" s="317"/>
      <c r="D894" s="317"/>
      <c r="E894" s="317"/>
      <c r="F894" s="317"/>
      <c r="G894" s="304"/>
      <c r="H894" s="318"/>
      <c r="I894" s="318"/>
      <c r="J894" s="304"/>
      <c r="K894" s="304"/>
      <c r="L894" s="304"/>
      <c r="M894" s="304"/>
      <c r="N894" s="304"/>
      <c r="O894" s="304"/>
      <c r="P894" s="304"/>
      <c r="Q894" s="304"/>
      <c r="R894" s="304"/>
      <c r="S894" s="304"/>
      <c r="T894" s="304"/>
      <c r="U894" s="304"/>
      <c r="V894" s="304"/>
      <c r="W894" s="304"/>
      <c r="X894" s="304"/>
      <c r="Y894" s="304"/>
    </row>
    <row r="895" spans="1:25" ht="15.75" customHeight="1" x14ac:dyDescent="0.2">
      <c r="A895" s="317"/>
      <c r="B895" s="317"/>
      <c r="C895" s="317"/>
      <c r="D895" s="317"/>
      <c r="E895" s="317"/>
      <c r="F895" s="317"/>
      <c r="G895" s="304"/>
      <c r="H895" s="318"/>
      <c r="I895" s="318"/>
      <c r="J895" s="304"/>
      <c r="K895" s="304"/>
      <c r="L895" s="304"/>
      <c r="M895" s="304"/>
      <c r="N895" s="304"/>
      <c r="O895" s="304"/>
      <c r="P895" s="304"/>
      <c r="Q895" s="304"/>
      <c r="R895" s="304"/>
      <c r="S895" s="304"/>
      <c r="T895" s="304"/>
      <c r="U895" s="304"/>
      <c r="V895" s="304"/>
      <c r="W895" s="304"/>
      <c r="X895" s="304"/>
      <c r="Y895" s="304"/>
    </row>
    <row r="896" spans="1:25" ht="15.75" customHeight="1" x14ac:dyDescent="0.2">
      <c r="A896" s="317"/>
      <c r="B896" s="317"/>
      <c r="C896" s="317"/>
      <c r="D896" s="317"/>
      <c r="E896" s="317"/>
      <c r="F896" s="317"/>
      <c r="G896" s="304"/>
      <c r="H896" s="318"/>
      <c r="I896" s="318"/>
      <c r="J896" s="304"/>
      <c r="K896" s="304"/>
      <c r="L896" s="304"/>
      <c r="M896" s="304"/>
      <c r="N896" s="304"/>
      <c r="O896" s="304"/>
      <c r="P896" s="304"/>
      <c r="Q896" s="304"/>
      <c r="R896" s="304"/>
      <c r="S896" s="304"/>
      <c r="T896" s="304"/>
      <c r="U896" s="304"/>
      <c r="V896" s="304"/>
      <c r="W896" s="304"/>
      <c r="X896" s="304"/>
      <c r="Y896" s="304"/>
    </row>
    <row r="897" spans="1:25" ht="15.75" customHeight="1" x14ac:dyDescent="0.2">
      <c r="A897" s="317"/>
      <c r="B897" s="317"/>
      <c r="C897" s="317"/>
      <c r="D897" s="317"/>
      <c r="E897" s="317"/>
      <c r="F897" s="317"/>
      <c r="G897" s="304"/>
      <c r="H897" s="318"/>
      <c r="I897" s="318"/>
      <c r="J897" s="304"/>
      <c r="K897" s="304"/>
      <c r="L897" s="304"/>
      <c r="M897" s="304"/>
      <c r="N897" s="304"/>
      <c r="O897" s="304"/>
      <c r="P897" s="304"/>
      <c r="Q897" s="304"/>
      <c r="R897" s="304"/>
      <c r="S897" s="304"/>
      <c r="T897" s="304"/>
      <c r="U897" s="304"/>
      <c r="V897" s="304"/>
      <c r="W897" s="304"/>
      <c r="X897" s="304"/>
      <c r="Y897" s="304"/>
    </row>
    <row r="898" spans="1:25" ht="15.75" customHeight="1" x14ac:dyDescent="0.2">
      <c r="A898" s="317"/>
      <c r="B898" s="317"/>
      <c r="C898" s="317"/>
      <c r="D898" s="317"/>
      <c r="E898" s="317"/>
      <c r="F898" s="317"/>
      <c r="G898" s="304"/>
      <c r="H898" s="318"/>
      <c r="I898" s="318"/>
      <c r="J898" s="304"/>
      <c r="K898" s="304"/>
      <c r="L898" s="304"/>
      <c r="M898" s="304"/>
      <c r="N898" s="304"/>
      <c r="O898" s="304"/>
      <c r="P898" s="304"/>
      <c r="Q898" s="304"/>
      <c r="R898" s="304"/>
      <c r="S898" s="304"/>
      <c r="T898" s="304"/>
      <c r="U898" s="304"/>
      <c r="V898" s="304"/>
      <c r="W898" s="304"/>
      <c r="X898" s="304"/>
      <c r="Y898" s="304"/>
    </row>
    <row r="899" spans="1:25" ht="15.75" customHeight="1" x14ac:dyDescent="0.2">
      <c r="A899" s="317"/>
      <c r="B899" s="317"/>
      <c r="C899" s="317"/>
      <c r="D899" s="317"/>
      <c r="E899" s="317"/>
      <c r="F899" s="317"/>
      <c r="G899" s="304"/>
      <c r="H899" s="318"/>
      <c r="I899" s="318"/>
      <c r="J899" s="304"/>
      <c r="K899" s="304"/>
      <c r="L899" s="304"/>
      <c r="M899" s="304"/>
      <c r="N899" s="304"/>
      <c r="O899" s="304"/>
      <c r="P899" s="304"/>
      <c r="Q899" s="304"/>
      <c r="R899" s="304"/>
      <c r="S899" s="304"/>
      <c r="T899" s="304"/>
      <c r="U899" s="304"/>
      <c r="V899" s="304"/>
      <c r="W899" s="304"/>
      <c r="X899" s="304"/>
      <c r="Y899" s="304"/>
    </row>
    <row r="900" spans="1:25" ht="15.75" customHeight="1" x14ac:dyDescent="0.2">
      <c r="A900" s="317"/>
      <c r="B900" s="317"/>
      <c r="C900" s="317"/>
      <c r="D900" s="317"/>
      <c r="E900" s="317"/>
      <c r="F900" s="317"/>
      <c r="G900" s="304"/>
      <c r="H900" s="318"/>
      <c r="I900" s="318"/>
      <c r="J900" s="304"/>
      <c r="K900" s="304"/>
      <c r="L900" s="304"/>
      <c r="M900" s="304"/>
      <c r="N900" s="304"/>
      <c r="O900" s="304"/>
      <c r="P900" s="304"/>
      <c r="Q900" s="304"/>
      <c r="R900" s="304"/>
      <c r="S900" s="304"/>
      <c r="T900" s="304"/>
      <c r="U900" s="304"/>
      <c r="V900" s="304"/>
      <c r="W900" s="304"/>
      <c r="X900" s="304"/>
      <c r="Y900" s="304"/>
    </row>
    <row r="901" spans="1:25" ht="15.75" customHeight="1" x14ac:dyDescent="0.2">
      <c r="A901" s="317"/>
      <c r="B901" s="317"/>
      <c r="C901" s="317"/>
      <c r="D901" s="317"/>
      <c r="E901" s="317"/>
      <c r="F901" s="317"/>
      <c r="G901" s="304"/>
      <c r="H901" s="318"/>
      <c r="I901" s="318"/>
      <c r="J901" s="304"/>
      <c r="K901" s="304"/>
      <c r="L901" s="304"/>
      <c r="M901" s="304"/>
      <c r="N901" s="304"/>
      <c r="O901" s="304"/>
      <c r="P901" s="304"/>
      <c r="Q901" s="304"/>
      <c r="R901" s="304"/>
      <c r="S901" s="304"/>
      <c r="T901" s="304"/>
      <c r="U901" s="304"/>
      <c r="V901" s="304"/>
      <c r="W901" s="304"/>
      <c r="X901" s="304"/>
      <c r="Y901" s="304"/>
    </row>
    <row r="902" spans="1:25" ht="15.75" customHeight="1" x14ac:dyDescent="0.2">
      <c r="A902" s="317"/>
      <c r="B902" s="317"/>
      <c r="C902" s="317"/>
      <c r="D902" s="317"/>
      <c r="E902" s="317"/>
      <c r="F902" s="317"/>
      <c r="G902" s="304"/>
      <c r="H902" s="318"/>
      <c r="I902" s="318"/>
      <c r="J902" s="304"/>
      <c r="K902" s="304"/>
      <c r="L902" s="304"/>
      <c r="M902" s="304"/>
      <c r="N902" s="304"/>
      <c r="O902" s="304"/>
      <c r="P902" s="304"/>
      <c r="Q902" s="304"/>
      <c r="R902" s="304"/>
      <c r="S902" s="304"/>
      <c r="T902" s="304"/>
      <c r="U902" s="304"/>
      <c r="V902" s="304"/>
      <c r="W902" s="304"/>
      <c r="X902" s="304"/>
      <c r="Y902" s="304"/>
    </row>
    <row r="903" spans="1:25" ht="15.75" customHeight="1" x14ac:dyDescent="0.2">
      <c r="A903" s="317"/>
      <c r="B903" s="317"/>
      <c r="C903" s="317"/>
      <c r="D903" s="317"/>
      <c r="E903" s="317"/>
      <c r="F903" s="317"/>
      <c r="G903" s="304"/>
      <c r="H903" s="318"/>
      <c r="I903" s="318"/>
      <c r="J903" s="304"/>
      <c r="K903" s="304"/>
      <c r="L903" s="304"/>
      <c r="M903" s="304"/>
      <c r="N903" s="304"/>
      <c r="O903" s="304"/>
      <c r="P903" s="304"/>
      <c r="Q903" s="304"/>
      <c r="R903" s="304"/>
      <c r="S903" s="304"/>
      <c r="T903" s="304"/>
      <c r="U903" s="304"/>
      <c r="V903" s="304"/>
      <c r="W903" s="304"/>
      <c r="X903" s="304"/>
      <c r="Y903" s="304"/>
    </row>
    <row r="904" spans="1:25" ht="15.75" customHeight="1" x14ac:dyDescent="0.2">
      <c r="A904" s="317"/>
      <c r="B904" s="317"/>
      <c r="C904" s="317"/>
      <c r="D904" s="317"/>
      <c r="E904" s="317"/>
      <c r="F904" s="317"/>
      <c r="G904" s="304"/>
      <c r="H904" s="318"/>
      <c r="I904" s="318"/>
      <c r="J904" s="304"/>
      <c r="K904" s="304"/>
      <c r="L904" s="304"/>
      <c r="M904" s="304"/>
      <c r="N904" s="304"/>
      <c r="O904" s="304"/>
      <c r="P904" s="304"/>
      <c r="Q904" s="304"/>
      <c r="R904" s="304"/>
      <c r="S904" s="304"/>
      <c r="T904" s="304"/>
      <c r="U904" s="304"/>
      <c r="V904" s="304"/>
      <c r="W904" s="304"/>
      <c r="X904" s="304"/>
      <c r="Y904" s="304"/>
    </row>
    <row r="905" spans="1:25" ht="15.75" customHeight="1" x14ac:dyDescent="0.2">
      <c r="A905" s="317"/>
      <c r="B905" s="317"/>
      <c r="C905" s="317"/>
      <c r="D905" s="317"/>
      <c r="E905" s="317"/>
      <c r="F905" s="317"/>
      <c r="G905" s="304"/>
      <c r="H905" s="318"/>
      <c r="I905" s="318"/>
      <c r="J905" s="304"/>
      <c r="K905" s="304"/>
      <c r="L905" s="304"/>
      <c r="M905" s="304"/>
      <c r="N905" s="304"/>
      <c r="O905" s="304"/>
      <c r="P905" s="304"/>
      <c r="Q905" s="304"/>
      <c r="R905" s="304"/>
      <c r="S905" s="304"/>
      <c r="T905" s="304"/>
      <c r="U905" s="304"/>
      <c r="V905" s="304"/>
      <c r="W905" s="304"/>
      <c r="X905" s="304"/>
      <c r="Y905" s="304"/>
    </row>
    <row r="906" spans="1:25" ht="15.75" customHeight="1" x14ac:dyDescent="0.2">
      <c r="A906" s="317"/>
      <c r="B906" s="317"/>
      <c r="C906" s="317"/>
      <c r="D906" s="317"/>
      <c r="E906" s="317"/>
      <c r="F906" s="317"/>
      <c r="G906" s="304"/>
      <c r="H906" s="318"/>
      <c r="I906" s="318"/>
      <c r="J906" s="304"/>
      <c r="K906" s="304"/>
      <c r="L906" s="304"/>
      <c r="M906" s="304"/>
      <c r="N906" s="304"/>
      <c r="O906" s="304"/>
      <c r="P906" s="304"/>
      <c r="Q906" s="304"/>
      <c r="R906" s="304"/>
      <c r="S906" s="304"/>
      <c r="T906" s="304"/>
      <c r="U906" s="304"/>
      <c r="V906" s="304"/>
      <c r="W906" s="304"/>
      <c r="X906" s="304"/>
      <c r="Y906" s="304"/>
    </row>
    <row r="907" spans="1:25" ht="15.75" customHeight="1" x14ac:dyDescent="0.2">
      <c r="A907" s="317"/>
      <c r="B907" s="317"/>
      <c r="C907" s="317"/>
      <c r="D907" s="317"/>
      <c r="E907" s="317"/>
      <c r="F907" s="317"/>
      <c r="G907" s="304"/>
      <c r="H907" s="318"/>
      <c r="I907" s="318"/>
      <c r="J907" s="304"/>
      <c r="K907" s="304"/>
      <c r="L907" s="304"/>
      <c r="M907" s="304"/>
      <c r="N907" s="304"/>
      <c r="O907" s="304"/>
      <c r="P907" s="304"/>
      <c r="Q907" s="304"/>
      <c r="R907" s="304"/>
      <c r="S907" s="304"/>
      <c r="T907" s="304"/>
      <c r="U907" s="304"/>
      <c r="V907" s="304"/>
      <c r="W907" s="304"/>
      <c r="X907" s="304"/>
      <c r="Y907" s="304"/>
    </row>
    <row r="908" spans="1:25" ht="15.75" customHeight="1" x14ac:dyDescent="0.2">
      <c r="A908" s="317"/>
      <c r="B908" s="317"/>
      <c r="C908" s="317"/>
      <c r="D908" s="317"/>
      <c r="E908" s="317"/>
      <c r="F908" s="317"/>
      <c r="G908" s="304"/>
      <c r="H908" s="318"/>
      <c r="I908" s="318"/>
      <c r="J908" s="304"/>
      <c r="K908" s="304"/>
      <c r="L908" s="304"/>
      <c r="M908" s="304"/>
      <c r="N908" s="304"/>
      <c r="O908" s="304"/>
      <c r="P908" s="304"/>
      <c r="Q908" s="304"/>
      <c r="R908" s="304"/>
      <c r="S908" s="304"/>
      <c r="T908" s="304"/>
      <c r="U908" s="304"/>
      <c r="V908" s="304"/>
      <c r="W908" s="304"/>
      <c r="X908" s="304"/>
      <c r="Y908" s="304"/>
    </row>
    <row r="909" spans="1:25" ht="15.75" customHeight="1" x14ac:dyDescent="0.2">
      <c r="A909" s="317"/>
      <c r="B909" s="317"/>
      <c r="C909" s="317"/>
      <c r="D909" s="317"/>
      <c r="E909" s="317"/>
      <c r="F909" s="317"/>
      <c r="G909" s="304"/>
      <c r="H909" s="318"/>
      <c r="I909" s="318"/>
      <c r="J909" s="304"/>
      <c r="K909" s="304"/>
      <c r="L909" s="304"/>
      <c r="M909" s="304"/>
      <c r="N909" s="304"/>
      <c r="O909" s="304"/>
      <c r="P909" s="304"/>
      <c r="Q909" s="304"/>
      <c r="R909" s="304"/>
      <c r="S909" s="304"/>
      <c r="T909" s="304"/>
      <c r="U909" s="304"/>
      <c r="V909" s="304"/>
      <c r="W909" s="304"/>
      <c r="X909" s="304"/>
      <c r="Y909" s="304"/>
    </row>
    <row r="910" spans="1:25" ht="15.75" customHeight="1" x14ac:dyDescent="0.2">
      <c r="A910" s="317"/>
      <c r="B910" s="317"/>
      <c r="C910" s="317"/>
      <c r="D910" s="317"/>
      <c r="E910" s="317"/>
      <c r="F910" s="317"/>
      <c r="G910" s="304"/>
      <c r="H910" s="318"/>
      <c r="I910" s="318"/>
      <c r="J910" s="304"/>
      <c r="K910" s="304"/>
      <c r="L910" s="304"/>
      <c r="M910" s="304"/>
      <c r="N910" s="304"/>
      <c r="O910" s="304"/>
      <c r="P910" s="304"/>
      <c r="Q910" s="304"/>
      <c r="R910" s="304"/>
      <c r="S910" s="304"/>
      <c r="T910" s="304"/>
      <c r="U910" s="304"/>
      <c r="V910" s="304"/>
      <c r="W910" s="304"/>
      <c r="X910" s="304"/>
      <c r="Y910" s="304"/>
    </row>
    <row r="911" spans="1:25" ht="15.75" customHeight="1" x14ac:dyDescent="0.2">
      <c r="A911" s="317"/>
      <c r="B911" s="317"/>
      <c r="C911" s="317"/>
      <c r="D911" s="317"/>
      <c r="E911" s="317"/>
      <c r="F911" s="317"/>
      <c r="G911" s="304"/>
      <c r="H911" s="318"/>
      <c r="I911" s="318"/>
      <c r="J911" s="304"/>
      <c r="K911" s="304"/>
      <c r="L911" s="304"/>
      <c r="M911" s="304"/>
      <c r="N911" s="304"/>
      <c r="O911" s="304"/>
      <c r="P911" s="304"/>
      <c r="Q911" s="304"/>
      <c r="R911" s="304"/>
      <c r="S911" s="304"/>
      <c r="T911" s="304"/>
      <c r="U911" s="304"/>
      <c r="V911" s="304"/>
      <c r="W911" s="304"/>
      <c r="X911" s="304"/>
      <c r="Y911" s="304"/>
    </row>
    <row r="912" spans="1:25" ht="15.75" customHeight="1" x14ac:dyDescent="0.2">
      <c r="A912" s="317"/>
      <c r="B912" s="317"/>
      <c r="C912" s="317"/>
      <c r="D912" s="317"/>
      <c r="E912" s="317"/>
      <c r="F912" s="317"/>
      <c r="G912" s="304"/>
      <c r="H912" s="318"/>
      <c r="I912" s="318"/>
      <c r="J912" s="304"/>
      <c r="K912" s="304"/>
      <c r="L912" s="304"/>
      <c r="M912" s="304"/>
      <c r="N912" s="304"/>
      <c r="O912" s="304"/>
      <c r="P912" s="304"/>
      <c r="Q912" s="304"/>
      <c r="R912" s="304"/>
      <c r="S912" s="304"/>
      <c r="T912" s="304"/>
      <c r="U912" s="304"/>
      <c r="V912" s="304"/>
      <c r="W912" s="304"/>
      <c r="X912" s="304"/>
      <c r="Y912" s="304"/>
    </row>
    <row r="913" spans="1:25" ht="15.75" customHeight="1" x14ac:dyDescent="0.2">
      <c r="A913" s="317"/>
      <c r="B913" s="317"/>
      <c r="C913" s="317"/>
      <c r="D913" s="317"/>
      <c r="E913" s="317"/>
      <c r="F913" s="317"/>
      <c r="G913" s="304"/>
      <c r="H913" s="318"/>
      <c r="I913" s="318"/>
      <c r="J913" s="304"/>
      <c r="K913" s="304"/>
      <c r="L913" s="304"/>
      <c r="M913" s="304"/>
      <c r="N913" s="304"/>
      <c r="O913" s="304"/>
      <c r="P913" s="304"/>
      <c r="Q913" s="304"/>
      <c r="R913" s="304"/>
      <c r="S913" s="304"/>
      <c r="T913" s="304"/>
      <c r="U913" s="304"/>
      <c r="V913" s="304"/>
      <c r="W913" s="304"/>
      <c r="X913" s="304"/>
      <c r="Y913" s="304"/>
    </row>
    <row r="914" spans="1:25" ht="15.75" customHeight="1" x14ac:dyDescent="0.2">
      <c r="A914" s="317"/>
      <c r="B914" s="317"/>
      <c r="C914" s="317"/>
      <c r="D914" s="317"/>
      <c r="E914" s="317"/>
      <c r="F914" s="317"/>
      <c r="G914" s="304"/>
      <c r="H914" s="318"/>
      <c r="I914" s="318"/>
      <c r="J914" s="304"/>
      <c r="K914" s="304"/>
      <c r="L914" s="304"/>
      <c r="M914" s="304"/>
      <c r="N914" s="304"/>
      <c r="O914" s="304"/>
      <c r="P914" s="304"/>
      <c r="Q914" s="304"/>
      <c r="R914" s="304"/>
      <c r="S914" s="304"/>
      <c r="T914" s="304"/>
      <c r="U914" s="304"/>
      <c r="V914" s="304"/>
      <c r="W914" s="304"/>
      <c r="X914" s="304"/>
      <c r="Y914" s="304"/>
    </row>
    <row r="915" spans="1:25" ht="15.75" customHeight="1" x14ac:dyDescent="0.2">
      <c r="A915" s="317"/>
      <c r="B915" s="317"/>
      <c r="C915" s="317"/>
      <c r="D915" s="317"/>
      <c r="E915" s="317"/>
      <c r="F915" s="317"/>
      <c r="G915" s="304"/>
      <c r="H915" s="318"/>
      <c r="I915" s="318"/>
      <c r="J915" s="304"/>
      <c r="K915" s="304"/>
      <c r="L915" s="304"/>
      <c r="M915" s="304"/>
      <c r="N915" s="304"/>
      <c r="O915" s="304"/>
      <c r="P915" s="304"/>
      <c r="Q915" s="304"/>
      <c r="R915" s="304"/>
      <c r="S915" s="304"/>
      <c r="T915" s="304"/>
      <c r="U915" s="304"/>
      <c r="V915" s="304"/>
      <c r="W915" s="304"/>
      <c r="X915" s="304"/>
      <c r="Y915" s="304"/>
    </row>
    <row r="916" spans="1:25" ht="15.75" customHeight="1" x14ac:dyDescent="0.2">
      <c r="A916" s="317"/>
      <c r="B916" s="317"/>
      <c r="C916" s="317"/>
      <c r="D916" s="317"/>
      <c r="E916" s="317"/>
      <c r="F916" s="317"/>
      <c r="G916" s="304"/>
      <c r="H916" s="318"/>
      <c r="I916" s="318"/>
      <c r="J916" s="304"/>
      <c r="K916" s="304"/>
      <c r="L916" s="304"/>
      <c r="M916" s="304"/>
      <c r="N916" s="304"/>
      <c r="O916" s="304"/>
      <c r="P916" s="304"/>
      <c r="Q916" s="304"/>
      <c r="R916" s="304"/>
      <c r="S916" s="304"/>
      <c r="T916" s="304"/>
      <c r="U916" s="304"/>
      <c r="V916" s="304"/>
      <c r="W916" s="304"/>
      <c r="X916" s="304"/>
      <c r="Y916" s="304"/>
    </row>
    <row r="917" spans="1:25" ht="15.75" customHeight="1" x14ac:dyDescent="0.2">
      <c r="A917" s="317"/>
      <c r="B917" s="317"/>
      <c r="C917" s="317"/>
      <c r="D917" s="317"/>
      <c r="E917" s="317"/>
      <c r="F917" s="317"/>
      <c r="G917" s="304"/>
      <c r="H917" s="318"/>
      <c r="I917" s="318"/>
      <c r="J917" s="304"/>
      <c r="K917" s="304"/>
      <c r="L917" s="304"/>
      <c r="M917" s="304"/>
      <c r="N917" s="304"/>
      <c r="O917" s="304"/>
      <c r="P917" s="304"/>
      <c r="Q917" s="304"/>
      <c r="R917" s="304"/>
      <c r="S917" s="304"/>
      <c r="T917" s="304"/>
      <c r="U917" s="304"/>
      <c r="V917" s="304"/>
      <c r="W917" s="304"/>
      <c r="X917" s="304"/>
      <c r="Y917" s="304"/>
    </row>
    <row r="918" spans="1:25" ht="15.75" customHeight="1" x14ac:dyDescent="0.2">
      <c r="A918" s="317"/>
      <c r="B918" s="317"/>
      <c r="C918" s="317"/>
      <c r="D918" s="317"/>
      <c r="E918" s="317"/>
      <c r="F918" s="317"/>
      <c r="G918" s="304"/>
      <c r="H918" s="318"/>
      <c r="I918" s="318"/>
      <c r="J918" s="304"/>
      <c r="K918" s="304"/>
      <c r="L918" s="304"/>
      <c r="M918" s="304"/>
      <c r="N918" s="304"/>
      <c r="O918" s="304"/>
      <c r="P918" s="304"/>
      <c r="Q918" s="304"/>
      <c r="R918" s="304"/>
      <c r="S918" s="304"/>
      <c r="T918" s="304"/>
      <c r="U918" s="304"/>
      <c r="V918" s="304"/>
      <c r="W918" s="304"/>
      <c r="X918" s="304"/>
      <c r="Y918" s="304"/>
    </row>
    <row r="919" spans="1:25" ht="15.75" customHeight="1" x14ac:dyDescent="0.2">
      <c r="A919" s="317"/>
      <c r="B919" s="317"/>
      <c r="C919" s="317"/>
      <c r="D919" s="317"/>
      <c r="E919" s="317"/>
      <c r="F919" s="317"/>
      <c r="G919" s="304"/>
      <c r="H919" s="318"/>
      <c r="I919" s="318"/>
      <c r="J919" s="304"/>
      <c r="K919" s="304"/>
      <c r="L919" s="304"/>
      <c r="M919" s="304"/>
      <c r="N919" s="304"/>
      <c r="O919" s="304"/>
      <c r="P919" s="304"/>
      <c r="Q919" s="304"/>
      <c r="R919" s="304"/>
      <c r="S919" s="304"/>
      <c r="T919" s="304"/>
      <c r="U919" s="304"/>
      <c r="V919" s="304"/>
      <c r="W919" s="304"/>
      <c r="X919" s="304"/>
      <c r="Y919" s="304"/>
    </row>
    <row r="920" spans="1:25" ht="15.75" customHeight="1" x14ac:dyDescent="0.2">
      <c r="A920" s="317"/>
      <c r="B920" s="317"/>
      <c r="C920" s="317"/>
      <c r="D920" s="317"/>
      <c r="E920" s="317"/>
      <c r="F920" s="317"/>
      <c r="G920" s="304"/>
      <c r="H920" s="318"/>
      <c r="I920" s="318"/>
      <c r="J920" s="304"/>
      <c r="K920" s="304"/>
      <c r="L920" s="304"/>
      <c r="M920" s="304"/>
      <c r="N920" s="304"/>
      <c r="O920" s="304"/>
      <c r="P920" s="304"/>
      <c r="Q920" s="304"/>
      <c r="R920" s="304"/>
      <c r="S920" s="304"/>
      <c r="T920" s="304"/>
      <c r="U920" s="304"/>
      <c r="V920" s="304"/>
      <c r="W920" s="304"/>
      <c r="X920" s="304"/>
      <c r="Y920" s="304"/>
    </row>
    <row r="921" spans="1:25" ht="15.75" customHeight="1" x14ac:dyDescent="0.2">
      <c r="A921" s="317"/>
      <c r="B921" s="317"/>
      <c r="C921" s="317"/>
      <c r="D921" s="317"/>
      <c r="E921" s="317"/>
      <c r="F921" s="317"/>
      <c r="G921" s="304"/>
      <c r="H921" s="318"/>
      <c r="I921" s="318"/>
      <c r="J921" s="304"/>
      <c r="K921" s="304"/>
      <c r="L921" s="304"/>
      <c r="M921" s="304"/>
      <c r="N921" s="304"/>
      <c r="O921" s="304"/>
      <c r="P921" s="304"/>
      <c r="Q921" s="304"/>
      <c r="R921" s="304"/>
      <c r="S921" s="304"/>
      <c r="T921" s="304"/>
      <c r="U921" s="304"/>
      <c r="V921" s="304"/>
      <c r="W921" s="304"/>
      <c r="X921" s="304"/>
      <c r="Y921" s="304"/>
    </row>
    <row r="922" spans="1:25" ht="15.75" customHeight="1" x14ac:dyDescent="0.2">
      <c r="A922" s="317"/>
      <c r="B922" s="317"/>
      <c r="C922" s="317"/>
      <c r="D922" s="317"/>
      <c r="E922" s="317"/>
      <c r="F922" s="317"/>
      <c r="G922" s="304"/>
      <c r="H922" s="318"/>
      <c r="I922" s="318"/>
      <c r="J922" s="304"/>
      <c r="K922" s="304"/>
      <c r="L922" s="304"/>
      <c r="M922" s="304"/>
      <c r="N922" s="304"/>
      <c r="O922" s="304"/>
      <c r="P922" s="304"/>
      <c r="Q922" s="304"/>
      <c r="R922" s="304"/>
      <c r="S922" s="304"/>
      <c r="T922" s="304"/>
      <c r="U922" s="304"/>
      <c r="V922" s="304"/>
      <c r="W922" s="304"/>
      <c r="X922" s="304"/>
      <c r="Y922" s="304"/>
    </row>
    <row r="923" spans="1:25" ht="15.75" customHeight="1" x14ac:dyDescent="0.2">
      <c r="A923" s="317"/>
      <c r="B923" s="317"/>
      <c r="C923" s="317"/>
      <c r="D923" s="317"/>
      <c r="E923" s="317"/>
      <c r="F923" s="317"/>
      <c r="G923" s="304"/>
      <c r="H923" s="318"/>
      <c r="I923" s="318"/>
      <c r="J923" s="304"/>
      <c r="K923" s="304"/>
      <c r="L923" s="304"/>
      <c r="M923" s="304"/>
      <c r="N923" s="304"/>
      <c r="O923" s="304"/>
      <c r="P923" s="304"/>
      <c r="Q923" s="304"/>
      <c r="R923" s="304"/>
      <c r="S923" s="304"/>
      <c r="T923" s="304"/>
      <c r="U923" s="304"/>
      <c r="V923" s="304"/>
      <c r="W923" s="304"/>
      <c r="X923" s="304"/>
      <c r="Y923" s="304"/>
    </row>
    <row r="924" spans="1:25" ht="15.75" customHeight="1" x14ac:dyDescent="0.2">
      <c r="A924" s="317"/>
      <c r="B924" s="317"/>
      <c r="C924" s="317"/>
      <c r="D924" s="317"/>
      <c r="E924" s="317"/>
      <c r="F924" s="317"/>
      <c r="G924" s="304"/>
      <c r="H924" s="318"/>
      <c r="I924" s="318"/>
      <c r="J924" s="304"/>
      <c r="K924" s="304"/>
      <c r="L924" s="304"/>
      <c r="M924" s="304"/>
      <c r="N924" s="304"/>
      <c r="O924" s="304"/>
      <c r="P924" s="304"/>
      <c r="Q924" s="304"/>
      <c r="R924" s="304"/>
      <c r="S924" s="304"/>
      <c r="T924" s="304"/>
      <c r="U924" s="304"/>
      <c r="V924" s="304"/>
      <c r="W924" s="304"/>
      <c r="X924" s="304"/>
      <c r="Y924" s="304"/>
    </row>
    <row r="925" spans="1:25" ht="15.75" customHeight="1" x14ac:dyDescent="0.2">
      <c r="A925" s="317"/>
      <c r="B925" s="317"/>
      <c r="C925" s="317"/>
      <c r="D925" s="317"/>
      <c r="E925" s="317"/>
      <c r="F925" s="317"/>
      <c r="G925" s="304"/>
      <c r="H925" s="318"/>
      <c r="I925" s="318"/>
      <c r="J925" s="304"/>
      <c r="K925" s="304"/>
      <c r="L925" s="304"/>
      <c r="M925" s="304"/>
      <c r="N925" s="304"/>
      <c r="O925" s="304"/>
      <c r="P925" s="304"/>
      <c r="Q925" s="304"/>
      <c r="R925" s="304"/>
      <c r="S925" s="304"/>
      <c r="T925" s="304"/>
      <c r="U925" s="304"/>
      <c r="V925" s="304"/>
      <c r="W925" s="304"/>
      <c r="X925" s="304"/>
      <c r="Y925" s="304"/>
    </row>
    <row r="926" spans="1:25" ht="15.75" customHeight="1" x14ac:dyDescent="0.2">
      <c r="A926" s="317"/>
      <c r="B926" s="317"/>
      <c r="C926" s="317"/>
      <c r="D926" s="317"/>
      <c r="E926" s="317"/>
      <c r="F926" s="317"/>
      <c r="G926" s="304"/>
      <c r="H926" s="318"/>
      <c r="I926" s="318"/>
      <c r="J926" s="304"/>
      <c r="K926" s="304"/>
      <c r="L926" s="304"/>
      <c r="M926" s="304"/>
      <c r="N926" s="304"/>
      <c r="O926" s="304"/>
      <c r="P926" s="304"/>
      <c r="Q926" s="304"/>
      <c r="R926" s="304"/>
      <c r="S926" s="304"/>
      <c r="T926" s="304"/>
      <c r="U926" s="304"/>
      <c r="V926" s="304"/>
      <c r="W926" s="304"/>
      <c r="X926" s="304"/>
      <c r="Y926" s="304"/>
    </row>
    <row r="927" spans="1:25" ht="15.75" customHeight="1" x14ac:dyDescent="0.2">
      <c r="A927" s="317"/>
      <c r="B927" s="317"/>
      <c r="C927" s="317"/>
      <c r="D927" s="317"/>
      <c r="E927" s="317"/>
      <c r="F927" s="317"/>
      <c r="G927" s="304"/>
      <c r="H927" s="318"/>
      <c r="I927" s="318"/>
      <c r="J927" s="304"/>
      <c r="K927" s="304"/>
      <c r="L927" s="304"/>
      <c r="M927" s="304"/>
      <c r="N927" s="304"/>
      <c r="O927" s="304"/>
      <c r="P927" s="304"/>
      <c r="Q927" s="304"/>
      <c r="R927" s="304"/>
      <c r="S927" s="304"/>
      <c r="T927" s="304"/>
      <c r="U927" s="304"/>
      <c r="V927" s="304"/>
      <c r="W927" s="304"/>
      <c r="X927" s="304"/>
      <c r="Y927" s="304"/>
    </row>
    <row r="928" spans="1:25" ht="15.75" customHeight="1" x14ac:dyDescent="0.2">
      <c r="A928" s="317"/>
      <c r="B928" s="317"/>
      <c r="C928" s="317"/>
      <c r="D928" s="317"/>
      <c r="E928" s="317"/>
      <c r="F928" s="317"/>
      <c r="G928" s="304"/>
      <c r="H928" s="318"/>
      <c r="I928" s="318"/>
      <c r="J928" s="304"/>
      <c r="K928" s="304"/>
      <c r="L928" s="304"/>
      <c r="M928" s="304"/>
      <c r="N928" s="304"/>
      <c r="O928" s="304"/>
      <c r="P928" s="304"/>
      <c r="Q928" s="304"/>
      <c r="R928" s="304"/>
      <c r="S928" s="304"/>
      <c r="T928" s="304"/>
      <c r="U928" s="304"/>
      <c r="V928" s="304"/>
      <c r="W928" s="304"/>
      <c r="X928" s="304"/>
      <c r="Y928" s="304"/>
    </row>
    <row r="929" spans="1:25" ht="15.75" customHeight="1" x14ac:dyDescent="0.2">
      <c r="A929" s="317"/>
      <c r="B929" s="317"/>
      <c r="C929" s="317"/>
      <c r="D929" s="317"/>
      <c r="E929" s="317"/>
      <c r="F929" s="317"/>
      <c r="G929" s="304"/>
      <c r="H929" s="318"/>
      <c r="I929" s="318"/>
      <c r="J929" s="304"/>
      <c r="K929" s="304"/>
      <c r="L929" s="304"/>
      <c r="M929" s="304"/>
      <c r="N929" s="304"/>
      <c r="O929" s="304"/>
      <c r="P929" s="304"/>
      <c r="Q929" s="304"/>
      <c r="R929" s="304"/>
      <c r="S929" s="304"/>
      <c r="T929" s="304"/>
      <c r="U929" s="304"/>
      <c r="V929" s="304"/>
      <c r="W929" s="304"/>
      <c r="X929" s="304"/>
      <c r="Y929" s="304"/>
    </row>
    <row r="930" spans="1:25" ht="15.75" customHeight="1" x14ac:dyDescent="0.2">
      <c r="A930" s="317"/>
      <c r="B930" s="317"/>
      <c r="C930" s="317"/>
      <c r="D930" s="317"/>
      <c r="E930" s="317"/>
      <c r="F930" s="317"/>
      <c r="G930" s="304"/>
      <c r="H930" s="318"/>
      <c r="I930" s="318"/>
      <c r="J930" s="304"/>
      <c r="K930" s="304"/>
      <c r="L930" s="304"/>
      <c r="M930" s="304"/>
      <c r="N930" s="304"/>
      <c r="O930" s="304"/>
      <c r="P930" s="304"/>
      <c r="Q930" s="304"/>
      <c r="R930" s="304"/>
      <c r="S930" s="304"/>
      <c r="T930" s="304"/>
      <c r="U930" s="304"/>
      <c r="V930" s="304"/>
      <c r="W930" s="304"/>
      <c r="X930" s="304"/>
      <c r="Y930" s="304"/>
    </row>
    <row r="931" spans="1:25" ht="15.75" customHeight="1" x14ac:dyDescent="0.2">
      <c r="A931" s="317"/>
      <c r="B931" s="317"/>
      <c r="C931" s="317"/>
      <c r="D931" s="317"/>
      <c r="E931" s="317"/>
      <c r="F931" s="317"/>
      <c r="G931" s="304"/>
      <c r="H931" s="318"/>
      <c r="I931" s="318"/>
      <c r="J931" s="304"/>
      <c r="K931" s="304"/>
      <c r="L931" s="304"/>
      <c r="M931" s="304"/>
      <c r="N931" s="304"/>
      <c r="O931" s="304"/>
      <c r="P931" s="304"/>
      <c r="Q931" s="304"/>
      <c r="R931" s="304"/>
      <c r="S931" s="304"/>
      <c r="T931" s="304"/>
      <c r="U931" s="304"/>
      <c r="V931" s="304"/>
      <c r="W931" s="304"/>
      <c r="X931" s="304"/>
      <c r="Y931" s="304"/>
    </row>
    <row r="932" spans="1:25" ht="15.75" customHeight="1" x14ac:dyDescent="0.2">
      <c r="A932" s="317"/>
      <c r="B932" s="317"/>
      <c r="C932" s="317"/>
      <c r="D932" s="317"/>
      <c r="E932" s="317"/>
      <c r="F932" s="317"/>
      <c r="G932" s="304"/>
      <c r="H932" s="318"/>
      <c r="I932" s="318"/>
      <c r="J932" s="304"/>
      <c r="K932" s="304"/>
      <c r="L932" s="304"/>
      <c r="M932" s="304"/>
      <c r="N932" s="304"/>
      <c r="O932" s="304"/>
      <c r="P932" s="304"/>
      <c r="Q932" s="304"/>
      <c r="R932" s="304"/>
      <c r="S932" s="304"/>
      <c r="T932" s="304"/>
      <c r="U932" s="304"/>
      <c r="V932" s="304"/>
      <c r="W932" s="304"/>
      <c r="X932" s="304"/>
      <c r="Y932" s="304"/>
    </row>
    <row r="933" spans="1:25" ht="15.75" customHeight="1" x14ac:dyDescent="0.2">
      <c r="A933" s="317"/>
      <c r="B933" s="317"/>
      <c r="C933" s="317"/>
      <c r="D933" s="317"/>
      <c r="E933" s="317"/>
      <c r="F933" s="317"/>
      <c r="G933" s="304"/>
      <c r="H933" s="318"/>
      <c r="I933" s="318"/>
      <c r="J933" s="304"/>
      <c r="K933" s="304"/>
      <c r="L933" s="304"/>
      <c r="M933" s="304"/>
      <c r="N933" s="304"/>
      <c r="O933" s="304"/>
      <c r="P933" s="304"/>
      <c r="Q933" s="304"/>
      <c r="R933" s="304"/>
      <c r="S933" s="304"/>
      <c r="T933" s="304"/>
      <c r="U933" s="304"/>
      <c r="V933" s="304"/>
      <c r="W933" s="304"/>
      <c r="X933" s="304"/>
      <c r="Y933" s="304"/>
    </row>
    <row r="934" spans="1:25" ht="15.75" customHeight="1" x14ac:dyDescent="0.2">
      <c r="A934" s="317"/>
      <c r="B934" s="317"/>
      <c r="C934" s="317"/>
      <c r="D934" s="317"/>
      <c r="E934" s="317"/>
      <c r="F934" s="317"/>
      <c r="G934" s="304"/>
      <c r="H934" s="318"/>
      <c r="I934" s="318"/>
      <c r="J934" s="304"/>
      <c r="K934" s="304"/>
      <c r="L934" s="304"/>
      <c r="M934" s="304"/>
      <c r="N934" s="304"/>
      <c r="O934" s="304"/>
      <c r="P934" s="304"/>
      <c r="Q934" s="304"/>
      <c r="R934" s="304"/>
      <c r="S934" s="304"/>
      <c r="T934" s="304"/>
      <c r="U934" s="304"/>
      <c r="V934" s="304"/>
      <c r="W934" s="304"/>
      <c r="X934" s="304"/>
      <c r="Y934" s="304"/>
    </row>
    <row r="935" spans="1:25" ht="15.75" customHeight="1" x14ac:dyDescent="0.2">
      <c r="A935" s="317"/>
      <c r="B935" s="317"/>
      <c r="C935" s="317"/>
      <c r="D935" s="317"/>
      <c r="E935" s="317"/>
      <c r="F935" s="317"/>
      <c r="G935" s="304"/>
      <c r="H935" s="318"/>
      <c r="I935" s="318"/>
      <c r="J935" s="304"/>
      <c r="K935" s="304"/>
      <c r="L935" s="304"/>
      <c r="M935" s="304"/>
      <c r="N935" s="304"/>
      <c r="O935" s="304"/>
      <c r="P935" s="304"/>
      <c r="Q935" s="304"/>
      <c r="R935" s="304"/>
      <c r="S935" s="304"/>
      <c r="T935" s="304"/>
      <c r="U935" s="304"/>
      <c r="V935" s="304"/>
      <c r="W935" s="304"/>
      <c r="X935" s="304"/>
      <c r="Y935" s="304"/>
    </row>
    <row r="936" spans="1:25" ht="15.75" customHeight="1" x14ac:dyDescent="0.2">
      <c r="A936" s="317"/>
      <c r="B936" s="317"/>
      <c r="C936" s="317"/>
      <c r="D936" s="317"/>
      <c r="E936" s="317"/>
      <c r="F936" s="317"/>
      <c r="G936" s="304"/>
      <c r="H936" s="318"/>
      <c r="I936" s="318"/>
      <c r="J936" s="304"/>
      <c r="K936" s="304"/>
      <c r="L936" s="304"/>
      <c r="M936" s="304"/>
      <c r="N936" s="304"/>
      <c r="O936" s="304"/>
      <c r="P936" s="304"/>
      <c r="Q936" s="304"/>
      <c r="R936" s="304"/>
      <c r="S936" s="304"/>
      <c r="T936" s="304"/>
      <c r="U936" s="304"/>
      <c r="V936" s="304"/>
      <c r="W936" s="304"/>
      <c r="X936" s="304"/>
      <c r="Y936" s="304"/>
    </row>
    <row r="937" spans="1:25" ht="15.75" customHeight="1" x14ac:dyDescent="0.2">
      <c r="A937" s="317"/>
      <c r="B937" s="317"/>
      <c r="C937" s="317"/>
      <c r="D937" s="317"/>
      <c r="E937" s="317"/>
      <c r="F937" s="317"/>
      <c r="G937" s="304"/>
      <c r="H937" s="318"/>
      <c r="I937" s="318"/>
      <c r="J937" s="304"/>
      <c r="K937" s="304"/>
      <c r="L937" s="304"/>
      <c r="M937" s="304"/>
      <c r="N937" s="304"/>
      <c r="O937" s="304"/>
      <c r="P937" s="304"/>
      <c r="Q937" s="304"/>
      <c r="R937" s="304"/>
      <c r="S937" s="304"/>
      <c r="T937" s="304"/>
      <c r="U937" s="304"/>
      <c r="V937" s="304"/>
      <c r="W937" s="304"/>
      <c r="X937" s="304"/>
      <c r="Y937" s="304"/>
    </row>
    <row r="938" spans="1:25" ht="15.75" customHeight="1" x14ac:dyDescent="0.2">
      <c r="A938" s="317"/>
      <c r="B938" s="317"/>
      <c r="C938" s="317"/>
      <c r="D938" s="317"/>
      <c r="E938" s="317"/>
      <c r="F938" s="317"/>
      <c r="G938" s="304"/>
      <c r="H938" s="318"/>
      <c r="I938" s="318"/>
      <c r="J938" s="304"/>
      <c r="K938" s="304"/>
      <c r="L938" s="304"/>
      <c r="M938" s="304"/>
      <c r="N938" s="304"/>
      <c r="O938" s="304"/>
      <c r="P938" s="304"/>
      <c r="Q938" s="304"/>
      <c r="R938" s="304"/>
      <c r="S938" s="304"/>
      <c r="T938" s="304"/>
      <c r="U938" s="304"/>
      <c r="V938" s="304"/>
      <c r="W938" s="304"/>
      <c r="X938" s="304"/>
      <c r="Y938" s="304"/>
    </row>
    <row r="939" spans="1:25" ht="15.75" customHeight="1" x14ac:dyDescent="0.2">
      <c r="A939" s="317"/>
      <c r="B939" s="317"/>
      <c r="C939" s="317"/>
      <c r="D939" s="317"/>
      <c r="E939" s="317"/>
      <c r="F939" s="317"/>
      <c r="G939" s="304"/>
      <c r="H939" s="318"/>
      <c r="I939" s="318"/>
      <c r="J939" s="304"/>
      <c r="K939" s="304"/>
      <c r="L939" s="304"/>
      <c r="M939" s="304"/>
      <c r="N939" s="304"/>
      <c r="O939" s="304"/>
      <c r="P939" s="304"/>
      <c r="Q939" s="304"/>
      <c r="R939" s="304"/>
      <c r="S939" s="304"/>
      <c r="T939" s="304"/>
      <c r="U939" s="304"/>
      <c r="V939" s="304"/>
      <c r="W939" s="304"/>
      <c r="X939" s="304"/>
      <c r="Y939" s="304"/>
    </row>
    <row r="940" spans="1:25" ht="15.75" customHeight="1" x14ac:dyDescent="0.2">
      <c r="A940" s="317"/>
      <c r="B940" s="317"/>
      <c r="C940" s="317"/>
      <c r="D940" s="317"/>
      <c r="E940" s="317"/>
      <c r="F940" s="317"/>
      <c r="G940" s="304"/>
      <c r="H940" s="318"/>
      <c r="I940" s="318"/>
      <c r="J940" s="304"/>
      <c r="K940" s="304"/>
      <c r="L940" s="304"/>
      <c r="M940" s="304"/>
      <c r="N940" s="304"/>
      <c r="O940" s="304"/>
      <c r="P940" s="304"/>
      <c r="Q940" s="304"/>
      <c r="R940" s="304"/>
      <c r="S940" s="304"/>
      <c r="T940" s="304"/>
      <c r="U940" s="304"/>
      <c r="V940" s="304"/>
      <c r="W940" s="304"/>
      <c r="X940" s="304"/>
      <c r="Y940" s="304"/>
    </row>
    <row r="941" spans="1:25" ht="15.75" customHeight="1" x14ac:dyDescent="0.2">
      <c r="A941" s="317"/>
      <c r="B941" s="317"/>
      <c r="C941" s="317"/>
      <c r="D941" s="317"/>
      <c r="E941" s="317"/>
      <c r="F941" s="317"/>
      <c r="G941" s="304"/>
      <c r="H941" s="318"/>
      <c r="I941" s="318"/>
      <c r="J941" s="304"/>
      <c r="K941" s="304"/>
      <c r="L941" s="304"/>
      <c r="M941" s="304"/>
      <c r="N941" s="304"/>
      <c r="O941" s="304"/>
      <c r="P941" s="304"/>
      <c r="Q941" s="304"/>
      <c r="R941" s="304"/>
      <c r="S941" s="304"/>
      <c r="T941" s="304"/>
      <c r="U941" s="304"/>
      <c r="V941" s="304"/>
      <c r="W941" s="304"/>
      <c r="X941" s="304"/>
      <c r="Y941" s="304"/>
    </row>
    <row r="942" spans="1:25" ht="15.75" customHeight="1" x14ac:dyDescent="0.2">
      <c r="A942" s="317"/>
      <c r="B942" s="317"/>
      <c r="C942" s="317"/>
      <c r="D942" s="317"/>
      <c r="E942" s="317"/>
      <c r="F942" s="317"/>
      <c r="G942" s="304"/>
      <c r="H942" s="318"/>
      <c r="I942" s="318"/>
      <c r="J942" s="304"/>
      <c r="K942" s="304"/>
      <c r="L942" s="304"/>
      <c r="M942" s="304"/>
      <c r="N942" s="304"/>
      <c r="O942" s="304"/>
      <c r="P942" s="304"/>
      <c r="Q942" s="304"/>
      <c r="R942" s="304"/>
      <c r="S942" s="304"/>
      <c r="T942" s="304"/>
      <c r="U942" s="304"/>
      <c r="V942" s="304"/>
      <c r="W942" s="304"/>
      <c r="X942" s="304"/>
      <c r="Y942" s="304"/>
    </row>
    <row r="943" spans="1:25" ht="15.75" customHeight="1" x14ac:dyDescent="0.2">
      <c r="A943" s="317"/>
      <c r="B943" s="317"/>
      <c r="C943" s="317"/>
      <c r="D943" s="317"/>
      <c r="E943" s="317"/>
      <c r="F943" s="317"/>
      <c r="G943" s="304"/>
      <c r="H943" s="318"/>
      <c r="I943" s="318"/>
      <c r="J943" s="304"/>
      <c r="K943" s="304"/>
      <c r="L943" s="304"/>
      <c r="M943" s="304"/>
      <c r="N943" s="304"/>
      <c r="O943" s="304"/>
      <c r="P943" s="304"/>
      <c r="Q943" s="304"/>
      <c r="R943" s="304"/>
      <c r="S943" s="304"/>
      <c r="T943" s="304"/>
      <c r="U943" s="304"/>
      <c r="V943" s="304"/>
      <c r="W943" s="304"/>
      <c r="X943" s="304"/>
      <c r="Y943" s="304"/>
    </row>
    <row r="944" spans="1:25" ht="15.75" customHeight="1" x14ac:dyDescent="0.2">
      <c r="A944" s="317"/>
      <c r="B944" s="317"/>
      <c r="C944" s="317"/>
      <c r="D944" s="317"/>
      <c r="E944" s="317"/>
      <c r="F944" s="317"/>
      <c r="G944" s="304"/>
      <c r="H944" s="318"/>
      <c r="I944" s="318"/>
      <c r="J944" s="304"/>
      <c r="K944" s="304"/>
      <c r="L944" s="304"/>
      <c r="M944" s="304"/>
      <c r="N944" s="304"/>
      <c r="O944" s="304"/>
      <c r="P944" s="304"/>
      <c r="Q944" s="304"/>
      <c r="R944" s="304"/>
      <c r="S944" s="304"/>
      <c r="T944" s="304"/>
      <c r="U944" s="304"/>
      <c r="V944" s="304"/>
      <c r="W944" s="304"/>
      <c r="X944" s="304"/>
      <c r="Y944" s="304"/>
    </row>
    <row r="945" spans="1:25" ht="15.75" customHeight="1" x14ac:dyDescent="0.2">
      <c r="A945" s="317"/>
      <c r="B945" s="317"/>
      <c r="C945" s="317"/>
      <c r="D945" s="317"/>
      <c r="E945" s="317"/>
      <c r="F945" s="317"/>
      <c r="G945" s="304"/>
      <c r="H945" s="318"/>
      <c r="I945" s="318"/>
      <c r="J945" s="304"/>
      <c r="K945" s="304"/>
      <c r="L945" s="304"/>
      <c r="M945" s="304"/>
      <c r="N945" s="304"/>
      <c r="O945" s="304"/>
      <c r="P945" s="304"/>
      <c r="Q945" s="304"/>
      <c r="R945" s="304"/>
      <c r="S945" s="304"/>
      <c r="T945" s="304"/>
      <c r="U945" s="304"/>
      <c r="V945" s="304"/>
      <c r="W945" s="304"/>
      <c r="X945" s="304"/>
      <c r="Y945" s="304"/>
    </row>
    <row r="946" spans="1:25" ht="15.75" customHeight="1" x14ac:dyDescent="0.2">
      <c r="A946" s="317"/>
      <c r="B946" s="317"/>
      <c r="C946" s="317"/>
      <c r="D946" s="317"/>
      <c r="E946" s="317"/>
      <c r="F946" s="317"/>
      <c r="G946" s="304"/>
      <c r="H946" s="318"/>
      <c r="I946" s="318"/>
      <c r="J946" s="304"/>
      <c r="K946" s="304"/>
      <c r="L946" s="304"/>
      <c r="M946" s="304"/>
      <c r="N946" s="304"/>
      <c r="O946" s="304"/>
      <c r="P946" s="304"/>
      <c r="Q946" s="304"/>
      <c r="R946" s="304"/>
      <c r="S946" s="304"/>
      <c r="T946" s="304"/>
      <c r="U946" s="304"/>
      <c r="V946" s="304"/>
      <c r="W946" s="304"/>
      <c r="X946" s="304"/>
      <c r="Y946" s="304"/>
    </row>
    <row r="947" spans="1:25" ht="15.75" customHeight="1" x14ac:dyDescent="0.2">
      <c r="A947" s="317"/>
      <c r="B947" s="317"/>
      <c r="C947" s="317"/>
      <c r="D947" s="317"/>
      <c r="E947" s="317"/>
      <c r="F947" s="317"/>
      <c r="G947" s="304"/>
      <c r="H947" s="318"/>
      <c r="I947" s="318"/>
      <c r="J947" s="304"/>
      <c r="K947" s="304"/>
      <c r="L947" s="304"/>
      <c r="M947" s="304"/>
      <c r="N947" s="304"/>
      <c r="O947" s="304"/>
      <c r="P947" s="304"/>
      <c r="Q947" s="304"/>
      <c r="R947" s="304"/>
      <c r="S947" s="304"/>
      <c r="T947" s="304"/>
      <c r="U947" s="304"/>
      <c r="V947" s="304"/>
      <c r="W947" s="304"/>
      <c r="X947" s="304"/>
      <c r="Y947" s="304"/>
    </row>
    <row r="948" spans="1:25" ht="15.75" customHeight="1" x14ac:dyDescent="0.2">
      <c r="A948" s="317"/>
      <c r="B948" s="317"/>
      <c r="C948" s="317"/>
      <c r="D948" s="317"/>
      <c r="E948" s="317"/>
      <c r="F948" s="317"/>
      <c r="G948" s="304"/>
      <c r="H948" s="318"/>
      <c r="I948" s="318"/>
      <c r="J948" s="304"/>
      <c r="K948" s="304"/>
      <c r="L948" s="304"/>
      <c r="M948" s="304"/>
      <c r="N948" s="304"/>
      <c r="O948" s="304"/>
      <c r="P948" s="304"/>
      <c r="Q948" s="304"/>
      <c r="R948" s="304"/>
      <c r="S948" s="304"/>
      <c r="T948" s="304"/>
      <c r="U948" s="304"/>
      <c r="V948" s="304"/>
      <c r="W948" s="304"/>
      <c r="X948" s="304"/>
      <c r="Y948" s="304"/>
    </row>
    <row r="949" spans="1:25" ht="15.75" customHeight="1" x14ac:dyDescent="0.2">
      <c r="A949" s="317"/>
      <c r="B949" s="317"/>
      <c r="C949" s="317"/>
      <c r="D949" s="317"/>
      <c r="E949" s="317"/>
      <c r="F949" s="317"/>
      <c r="G949" s="304"/>
      <c r="H949" s="318"/>
      <c r="I949" s="318"/>
      <c r="J949" s="304"/>
      <c r="K949" s="304"/>
      <c r="L949" s="304"/>
      <c r="M949" s="304"/>
      <c r="N949" s="304"/>
      <c r="O949" s="304"/>
      <c r="P949" s="304"/>
      <c r="Q949" s="304"/>
      <c r="R949" s="304"/>
      <c r="S949" s="304"/>
      <c r="T949" s="304"/>
      <c r="U949" s="304"/>
      <c r="V949" s="304"/>
      <c r="W949" s="304"/>
      <c r="X949" s="304"/>
      <c r="Y949" s="304"/>
    </row>
    <row r="950" spans="1:25" ht="15.75" customHeight="1" x14ac:dyDescent="0.2">
      <c r="A950" s="317"/>
      <c r="B950" s="317"/>
      <c r="C950" s="317"/>
      <c r="D950" s="317"/>
      <c r="E950" s="317"/>
      <c r="F950" s="317"/>
      <c r="G950" s="304"/>
      <c r="H950" s="318"/>
      <c r="I950" s="318"/>
      <c r="J950" s="304"/>
      <c r="K950" s="304"/>
      <c r="L950" s="304"/>
      <c r="M950" s="304"/>
      <c r="N950" s="304"/>
      <c r="O950" s="304"/>
      <c r="P950" s="304"/>
      <c r="Q950" s="304"/>
      <c r="R950" s="304"/>
      <c r="S950" s="304"/>
      <c r="T950" s="304"/>
      <c r="U950" s="304"/>
      <c r="V950" s="304"/>
      <c r="W950" s="304"/>
      <c r="X950" s="304"/>
      <c r="Y950" s="304"/>
    </row>
    <row r="951" spans="1:25" ht="15.75" customHeight="1" x14ac:dyDescent="0.2">
      <c r="A951" s="317"/>
      <c r="B951" s="317"/>
      <c r="C951" s="317"/>
      <c r="D951" s="317"/>
      <c r="E951" s="317"/>
      <c r="F951" s="317"/>
      <c r="G951" s="304"/>
      <c r="H951" s="318"/>
      <c r="I951" s="318"/>
      <c r="J951" s="304"/>
      <c r="K951" s="304"/>
      <c r="L951" s="304"/>
      <c r="M951" s="304"/>
      <c r="N951" s="304"/>
      <c r="O951" s="304"/>
      <c r="P951" s="304"/>
      <c r="Q951" s="304"/>
      <c r="R951" s="304"/>
      <c r="S951" s="304"/>
      <c r="T951" s="304"/>
      <c r="U951" s="304"/>
      <c r="V951" s="304"/>
      <c r="W951" s="304"/>
      <c r="X951" s="304"/>
      <c r="Y951" s="304"/>
    </row>
    <row r="952" spans="1:25" ht="15.75" customHeight="1" x14ac:dyDescent="0.2">
      <c r="A952" s="317"/>
      <c r="B952" s="317"/>
      <c r="C952" s="317"/>
      <c r="D952" s="317"/>
      <c r="E952" s="317"/>
      <c r="F952" s="317"/>
      <c r="G952" s="304"/>
      <c r="H952" s="318"/>
      <c r="I952" s="318"/>
      <c r="J952" s="304"/>
      <c r="K952" s="304"/>
      <c r="L952" s="304"/>
      <c r="M952" s="304"/>
      <c r="N952" s="304"/>
      <c r="O952" s="304"/>
      <c r="P952" s="304"/>
      <c r="Q952" s="304"/>
      <c r="R952" s="304"/>
      <c r="S952" s="304"/>
      <c r="T952" s="304"/>
      <c r="U952" s="304"/>
      <c r="V952" s="304"/>
      <c r="W952" s="304"/>
      <c r="X952" s="304"/>
      <c r="Y952" s="304"/>
    </row>
    <row r="953" spans="1:25" ht="15.75" customHeight="1" x14ac:dyDescent="0.2">
      <c r="A953" s="317"/>
      <c r="B953" s="317"/>
      <c r="C953" s="317"/>
      <c r="D953" s="317"/>
      <c r="E953" s="317"/>
      <c r="F953" s="317"/>
      <c r="G953" s="304"/>
      <c r="H953" s="318"/>
      <c r="I953" s="318"/>
      <c r="J953" s="304"/>
      <c r="K953" s="304"/>
      <c r="L953" s="304"/>
      <c r="M953" s="304"/>
      <c r="N953" s="304"/>
      <c r="O953" s="304"/>
      <c r="P953" s="304"/>
      <c r="Q953" s="304"/>
      <c r="R953" s="304"/>
      <c r="S953" s="304"/>
      <c r="T953" s="304"/>
      <c r="U953" s="304"/>
      <c r="V953" s="304"/>
      <c r="W953" s="304"/>
      <c r="X953" s="304"/>
      <c r="Y953" s="304"/>
    </row>
    <row r="954" spans="1:25" ht="15.75" customHeight="1" x14ac:dyDescent="0.2">
      <c r="A954" s="317"/>
      <c r="B954" s="317"/>
      <c r="C954" s="317"/>
      <c r="D954" s="317"/>
      <c r="E954" s="317"/>
      <c r="F954" s="317"/>
      <c r="G954" s="304"/>
      <c r="H954" s="318"/>
      <c r="I954" s="318"/>
      <c r="J954" s="304"/>
      <c r="K954" s="304"/>
      <c r="L954" s="304"/>
      <c r="M954" s="304"/>
      <c r="N954" s="304"/>
      <c r="O954" s="304"/>
      <c r="P954" s="304"/>
      <c r="Q954" s="304"/>
      <c r="R954" s="304"/>
      <c r="S954" s="304"/>
      <c r="T954" s="304"/>
      <c r="U954" s="304"/>
      <c r="V954" s="304"/>
      <c r="W954" s="304"/>
      <c r="X954" s="304"/>
      <c r="Y954" s="304"/>
    </row>
    <row r="955" spans="1:25" ht="15.75" customHeight="1" x14ac:dyDescent="0.2">
      <c r="A955" s="317"/>
      <c r="B955" s="317"/>
      <c r="C955" s="317"/>
      <c r="D955" s="317"/>
      <c r="E955" s="317"/>
      <c r="F955" s="317"/>
      <c r="G955" s="304"/>
      <c r="H955" s="318"/>
      <c r="I955" s="318"/>
      <c r="J955" s="304"/>
      <c r="K955" s="304"/>
      <c r="L955" s="304"/>
      <c r="M955" s="304"/>
      <c r="N955" s="304"/>
      <c r="O955" s="304"/>
      <c r="P955" s="304"/>
      <c r="Q955" s="304"/>
      <c r="R955" s="304"/>
      <c r="S955" s="304"/>
      <c r="T955" s="304"/>
      <c r="U955" s="304"/>
      <c r="V955" s="304"/>
      <c r="W955" s="304"/>
      <c r="X955" s="304"/>
      <c r="Y955" s="304"/>
    </row>
    <row r="956" spans="1:25" ht="15.75" customHeight="1" x14ac:dyDescent="0.2">
      <c r="A956" s="317"/>
      <c r="B956" s="317"/>
      <c r="C956" s="317"/>
      <c r="D956" s="317"/>
      <c r="E956" s="317"/>
      <c r="F956" s="317"/>
      <c r="G956" s="304"/>
      <c r="H956" s="318"/>
      <c r="I956" s="318"/>
      <c r="J956" s="304"/>
      <c r="K956" s="304"/>
      <c r="L956" s="304"/>
      <c r="M956" s="304"/>
      <c r="N956" s="304"/>
      <c r="O956" s="304"/>
      <c r="P956" s="304"/>
      <c r="Q956" s="304"/>
      <c r="R956" s="304"/>
      <c r="S956" s="304"/>
      <c r="T956" s="304"/>
      <c r="U956" s="304"/>
      <c r="V956" s="304"/>
      <c r="W956" s="304"/>
      <c r="X956" s="304"/>
      <c r="Y956" s="304"/>
    </row>
    <row r="957" spans="1:25" ht="15.75" customHeight="1" x14ac:dyDescent="0.2">
      <c r="A957" s="317"/>
      <c r="B957" s="317"/>
      <c r="C957" s="317"/>
      <c r="D957" s="317"/>
      <c r="E957" s="317"/>
      <c r="F957" s="317"/>
      <c r="G957" s="304"/>
      <c r="H957" s="318"/>
      <c r="I957" s="318"/>
      <c r="J957" s="304"/>
      <c r="K957" s="304"/>
      <c r="L957" s="304"/>
      <c r="M957" s="304"/>
      <c r="N957" s="304"/>
      <c r="O957" s="304"/>
      <c r="P957" s="304"/>
      <c r="Q957" s="304"/>
      <c r="R957" s="304"/>
      <c r="S957" s="304"/>
      <c r="T957" s="304"/>
      <c r="U957" s="304"/>
      <c r="V957" s="304"/>
      <c r="W957" s="304"/>
      <c r="X957" s="304"/>
      <c r="Y957" s="304"/>
    </row>
    <row r="958" spans="1:25" ht="15.75" customHeight="1" x14ac:dyDescent="0.2">
      <c r="A958" s="317"/>
      <c r="B958" s="317"/>
      <c r="C958" s="317"/>
      <c r="D958" s="317"/>
      <c r="E958" s="317"/>
      <c r="F958" s="317"/>
      <c r="G958" s="304"/>
      <c r="H958" s="318"/>
      <c r="I958" s="318"/>
      <c r="J958" s="304"/>
      <c r="K958" s="304"/>
      <c r="L958" s="304"/>
      <c r="M958" s="304"/>
      <c r="N958" s="304"/>
      <c r="O958" s="304"/>
      <c r="P958" s="304"/>
      <c r="Q958" s="304"/>
      <c r="R958" s="304"/>
      <c r="S958" s="304"/>
      <c r="T958" s="304"/>
      <c r="U958" s="304"/>
      <c r="V958" s="304"/>
      <c r="W958" s="304"/>
      <c r="X958" s="304"/>
      <c r="Y958" s="304"/>
    </row>
    <row r="959" spans="1:25" ht="15.75" customHeight="1" x14ac:dyDescent="0.2">
      <c r="A959" s="317"/>
      <c r="B959" s="317"/>
      <c r="C959" s="317"/>
      <c r="D959" s="317"/>
      <c r="E959" s="317"/>
      <c r="F959" s="317"/>
      <c r="G959" s="304"/>
      <c r="H959" s="318"/>
      <c r="I959" s="318"/>
      <c r="J959" s="304"/>
      <c r="K959" s="304"/>
      <c r="L959" s="304"/>
      <c r="M959" s="304"/>
      <c r="N959" s="304"/>
      <c r="O959" s="304"/>
      <c r="P959" s="304"/>
      <c r="Q959" s="304"/>
      <c r="R959" s="304"/>
      <c r="S959" s="304"/>
      <c r="T959" s="304"/>
      <c r="U959" s="304"/>
      <c r="V959" s="304"/>
      <c r="W959" s="304"/>
      <c r="X959" s="304"/>
      <c r="Y959" s="304"/>
    </row>
    <row r="960" spans="1:25" ht="15.75" customHeight="1" x14ac:dyDescent="0.2">
      <c r="A960" s="317"/>
      <c r="B960" s="317"/>
      <c r="C960" s="317"/>
      <c r="D960" s="317"/>
      <c r="E960" s="317"/>
      <c r="F960" s="317"/>
      <c r="G960" s="304"/>
      <c r="H960" s="318"/>
      <c r="I960" s="318"/>
      <c r="J960" s="304"/>
      <c r="K960" s="304"/>
      <c r="L960" s="304"/>
      <c r="M960" s="304"/>
      <c r="N960" s="304"/>
      <c r="O960" s="304"/>
      <c r="P960" s="304"/>
      <c r="Q960" s="304"/>
      <c r="R960" s="304"/>
      <c r="S960" s="304"/>
      <c r="T960" s="304"/>
      <c r="U960" s="304"/>
      <c r="V960" s="304"/>
      <c r="W960" s="304"/>
      <c r="X960" s="304"/>
      <c r="Y960" s="304"/>
    </row>
    <row r="961" spans="1:25" ht="15.75" customHeight="1" x14ac:dyDescent="0.2">
      <c r="A961" s="317"/>
      <c r="B961" s="317"/>
      <c r="C961" s="317"/>
      <c r="D961" s="317"/>
      <c r="E961" s="317"/>
      <c r="F961" s="317"/>
      <c r="G961" s="304"/>
      <c r="H961" s="318"/>
      <c r="I961" s="318"/>
      <c r="J961" s="304"/>
      <c r="K961" s="304"/>
      <c r="L961" s="304"/>
      <c r="M961" s="304"/>
      <c r="N961" s="304"/>
      <c r="O961" s="304"/>
      <c r="P961" s="304"/>
      <c r="Q961" s="304"/>
      <c r="R961" s="304"/>
      <c r="S961" s="304"/>
      <c r="T961" s="304"/>
      <c r="U961" s="304"/>
      <c r="V961" s="304"/>
      <c r="W961" s="304"/>
      <c r="X961" s="304"/>
      <c r="Y961" s="304"/>
    </row>
    <row r="962" spans="1:25" ht="15.75" customHeight="1" x14ac:dyDescent="0.2">
      <c r="A962" s="317"/>
      <c r="B962" s="317"/>
      <c r="C962" s="317"/>
      <c r="D962" s="317"/>
      <c r="E962" s="317"/>
      <c r="F962" s="317"/>
      <c r="G962" s="304"/>
      <c r="H962" s="318"/>
      <c r="I962" s="318"/>
      <c r="J962" s="304"/>
      <c r="K962" s="304"/>
      <c r="L962" s="304"/>
      <c r="M962" s="304"/>
      <c r="N962" s="304"/>
      <c r="O962" s="304"/>
      <c r="P962" s="304"/>
      <c r="Q962" s="304"/>
      <c r="R962" s="304"/>
      <c r="S962" s="304"/>
      <c r="T962" s="304"/>
      <c r="U962" s="304"/>
      <c r="V962" s="304"/>
      <c r="W962" s="304"/>
      <c r="X962" s="304"/>
      <c r="Y962" s="304"/>
    </row>
    <row r="963" spans="1:25" ht="15.75" customHeight="1" x14ac:dyDescent="0.2">
      <c r="A963" s="317"/>
      <c r="B963" s="317"/>
      <c r="C963" s="317"/>
      <c r="D963" s="317"/>
      <c r="E963" s="317"/>
      <c r="F963" s="317"/>
      <c r="G963" s="304"/>
      <c r="H963" s="318"/>
      <c r="I963" s="318"/>
      <c r="J963" s="304"/>
      <c r="K963" s="304"/>
      <c r="L963" s="304"/>
      <c r="M963" s="304"/>
      <c r="N963" s="304"/>
      <c r="O963" s="304"/>
      <c r="P963" s="304"/>
      <c r="Q963" s="304"/>
      <c r="R963" s="304"/>
      <c r="S963" s="304"/>
      <c r="T963" s="304"/>
      <c r="U963" s="304"/>
      <c r="V963" s="304"/>
      <c r="W963" s="304"/>
      <c r="X963" s="304"/>
      <c r="Y963" s="304"/>
    </row>
    <row r="964" spans="1:25" ht="15.75" customHeight="1" x14ac:dyDescent="0.2">
      <c r="A964" s="317"/>
      <c r="B964" s="317"/>
      <c r="C964" s="317"/>
      <c r="D964" s="317"/>
      <c r="E964" s="317"/>
      <c r="F964" s="317"/>
      <c r="G964" s="304"/>
      <c r="H964" s="318"/>
      <c r="I964" s="318"/>
      <c r="J964" s="304"/>
      <c r="K964" s="304"/>
      <c r="L964" s="304"/>
      <c r="M964" s="304"/>
      <c r="N964" s="304"/>
      <c r="O964" s="304"/>
      <c r="P964" s="304"/>
      <c r="Q964" s="304"/>
      <c r="R964" s="304"/>
      <c r="S964" s="304"/>
      <c r="T964" s="304"/>
      <c r="U964" s="304"/>
      <c r="V964" s="304"/>
      <c r="W964" s="304"/>
      <c r="X964" s="304"/>
      <c r="Y964" s="304"/>
    </row>
    <row r="965" spans="1:25" ht="15.75" customHeight="1" x14ac:dyDescent="0.2">
      <c r="A965" s="317"/>
      <c r="B965" s="317"/>
      <c r="C965" s="317"/>
      <c r="D965" s="317"/>
      <c r="E965" s="317"/>
      <c r="F965" s="317"/>
      <c r="G965" s="304"/>
      <c r="H965" s="318"/>
      <c r="I965" s="318"/>
      <c r="J965" s="304"/>
      <c r="K965" s="304"/>
      <c r="L965" s="304"/>
      <c r="M965" s="304"/>
      <c r="N965" s="304"/>
      <c r="O965" s="304"/>
      <c r="P965" s="304"/>
      <c r="Q965" s="304"/>
      <c r="R965" s="304"/>
      <c r="S965" s="304"/>
      <c r="T965" s="304"/>
      <c r="U965" s="304"/>
      <c r="V965" s="304"/>
      <c r="W965" s="304"/>
      <c r="X965" s="304"/>
      <c r="Y965" s="304"/>
    </row>
    <row r="966" spans="1:25" ht="15.75" customHeight="1" x14ac:dyDescent="0.2">
      <c r="A966" s="317"/>
      <c r="B966" s="317"/>
      <c r="C966" s="317"/>
      <c r="D966" s="317"/>
      <c r="E966" s="317"/>
      <c r="F966" s="317"/>
      <c r="G966" s="304"/>
      <c r="H966" s="318"/>
      <c r="I966" s="318"/>
      <c r="J966" s="304"/>
      <c r="K966" s="304"/>
      <c r="L966" s="304"/>
      <c r="M966" s="304"/>
      <c r="N966" s="304"/>
      <c r="O966" s="304"/>
      <c r="P966" s="304"/>
      <c r="Q966" s="304"/>
      <c r="R966" s="304"/>
      <c r="S966" s="304"/>
      <c r="T966" s="304"/>
      <c r="U966" s="304"/>
      <c r="V966" s="304"/>
      <c r="W966" s="304"/>
      <c r="X966" s="304"/>
      <c r="Y966" s="304"/>
    </row>
    <row r="967" spans="1:25" ht="15.75" customHeight="1" x14ac:dyDescent="0.2">
      <c r="A967" s="317"/>
      <c r="B967" s="317"/>
      <c r="C967" s="317"/>
      <c r="D967" s="317"/>
      <c r="E967" s="317"/>
      <c r="F967" s="317"/>
      <c r="G967" s="304"/>
      <c r="H967" s="318"/>
      <c r="I967" s="318"/>
      <c r="J967" s="304"/>
      <c r="K967" s="304"/>
      <c r="L967" s="304"/>
      <c r="M967" s="304"/>
      <c r="N967" s="304"/>
      <c r="O967" s="304"/>
      <c r="P967" s="304"/>
      <c r="Q967" s="304"/>
      <c r="R967" s="304"/>
      <c r="S967" s="304"/>
      <c r="T967" s="304"/>
      <c r="U967" s="304"/>
      <c r="V967" s="304"/>
      <c r="W967" s="304"/>
      <c r="X967" s="304"/>
      <c r="Y967" s="304"/>
    </row>
    <row r="968" spans="1:25" ht="15.75" customHeight="1" x14ac:dyDescent="0.2">
      <c r="A968" s="317"/>
      <c r="B968" s="317"/>
      <c r="C968" s="317"/>
      <c r="D968" s="317"/>
      <c r="E968" s="317"/>
      <c r="F968" s="317"/>
      <c r="G968" s="304"/>
      <c r="H968" s="318"/>
      <c r="I968" s="318"/>
      <c r="J968" s="304"/>
      <c r="K968" s="304"/>
      <c r="L968" s="304"/>
      <c r="M968" s="304"/>
      <c r="N968" s="304"/>
      <c r="O968" s="304"/>
      <c r="P968" s="304"/>
      <c r="Q968" s="304"/>
      <c r="R968" s="304"/>
      <c r="S968" s="304"/>
      <c r="T968" s="304"/>
      <c r="U968" s="304"/>
      <c r="V968" s="304"/>
      <c r="W968" s="304"/>
      <c r="X968" s="304"/>
      <c r="Y968" s="304"/>
    </row>
    <row r="969" spans="1:25" ht="15.75" customHeight="1" x14ac:dyDescent="0.2">
      <c r="A969" s="317"/>
      <c r="B969" s="317"/>
      <c r="C969" s="317"/>
      <c r="D969" s="317"/>
      <c r="E969" s="317"/>
      <c r="F969" s="317"/>
      <c r="G969" s="304"/>
      <c r="H969" s="318"/>
      <c r="I969" s="318"/>
      <c r="J969" s="304"/>
      <c r="K969" s="304"/>
      <c r="L969" s="304"/>
      <c r="M969" s="304"/>
      <c r="N969" s="304"/>
      <c r="O969" s="304"/>
      <c r="P969" s="304"/>
      <c r="Q969" s="304"/>
      <c r="R969" s="304"/>
      <c r="S969" s="304"/>
      <c r="T969" s="304"/>
      <c r="U969" s="304"/>
      <c r="V969" s="304"/>
      <c r="W969" s="304"/>
      <c r="X969" s="304"/>
      <c r="Y969" s="304"/>
    </row>
    <row r="970" spans="1:25" ht="15.75" customHeight="1" x14ac:dyDescent="0.2">
      <c r="A970" s="317"/>
      <c r="B970" s="317"/>
      <c r="C970" s="317"/>
      <c r="D970" s="317"/>
      <c r="E970" s="317"/>
      <c r="F970" s="317"/>
      <c r="G970" s="304"/>
      <c r="H970" s="318"/>
      <c r="I970" s="318"/>
      <c r="J970" s="304"/>
      <c r="K970" s="304"/>
      <c r="L970" s="304"/>
      <c r="M970" s="304"/>
      <c r="N970" s="304"/>
      <c r="O970" s="304"/>
      <c r="P970" s="304"/>
      <c r="Q970" s="304"/>
      <c r="R970" s="304"/>
      <c r="S970" s="304"/>
      <c r="T970" s="304"/>
      <c r="U970" s="304"/>
      <c r="V970" s="304"/>
      <c r="W970" s="304"/>
      <c r="X970" s="304"/>
      <c r="Y970" s="304"/>
    </row>
    <row r="971" spans="1:25" ht="15.75" customHeight="1" x14ac:dyDescent="0.2">
      <c r="A971" s="317"/>
      <c r="B971" s="317"/>
      <c r="C971" s="317"/>
      <c r="D971" s="317"/>
      <c r="E971" s="317"/>
      <c r="F971" s="317"/>
      <c r="G971" s="304"/>
      <c r="H971" s="318"/>
      <c r="I971" s="318"/>
      <c r="J971" s="304"/>
      <c r="K971" s="304"/>
      <c r="L971" s="304"/>
      <c r="M971" s="304"/>
      <c r="N971" s="304"/>
      <c r="O971" s="304"/>
      <c r="P971" s="304"/>
      <c r="Q971" s="304"/>
      <c r="R971" s="304"/>
      <c r="S971" s="304"/>
      <c r="T971" s="304"/>
      <c r="U971" s="304"/>
      <c r="V971" s="304"/>
      <c r="W971" s="304"/>
      <c r="X971" s="304"/>
      <c r="Y971" s="304"/>
    </row>
    <row r="972" spans="1:25" ht="15.75" customHeight="1" x14ac:dyDescent="0.2">
      <c r="A972" s="317"/>
      <c r="B972" s="317"/>
      <c r="C972" s="317"/>
      <c r="D972" s="317"/>
      <c r="E972" s="317"/>
      <c r="F972" s="317"/>
      <c r="G972" s="304"/>
      <c r="H972" s="318"/>
      <c r="I972" s="318"/>
      <c r="J972" s="304"/>
      <c r="K972" s="304"/>
      <c r="L972" s="304"/>
      <c r="M972" s="304"/>
      <c r="N972" s="304"/>
      <c r="O972" s="304"/>
      <c r="P972" s="304"/>
      <c r="Q972" s="304"/>
      <c r="R972" s="304"/>
      <c r="S972" s="304"/>
      <c r="T972" s="304"/>
      <c r="U972" s="304"/>
      <c r="V972" s="304"/>
      <c r="W972" s="304"/>
      <c r="X972" s="304"/>
      <c r="Y972" s="304"/>
    </row>
    <row r="973" spans="1:25" ht="15.75" customHeight="1" x14ac:dyDescent="0.2">
      <c r="A973" s="317"/>
      <c r="B973" s="317"/>
      <c r="C973" s="317"/>
      <c r="D973" s="317"/>
      <c r="E973" s="317"/>
      <c r="F973" s="317"/>
      <c r="G973" s="304"/>
      <c r="H973" s="318"/>
      <c r="I973" s="318"/>
      <c r="J973" s="304"/>
      <c r="K973" s="304"/>
      <c r="L973" s="304"/>
      <c r="M973" s="304"/>
      <c r="N973" s="304"/>
      <c r="O973" s="304"/>
      <c r="P973" s="304"/>
      <c r="Q973" s="304"/>
      <c r="R973" s="304"/>
      <c r="S973" s="304"/>
      <c r="T973" s="304"/>
      <c r="U973" s="304"/>
      <c r="V973" s="304"/>
      <c r="W973" s="304"/>
      <c r="X973" s="304"/>
      <c r="Y973" s="304"/>
    </row>
    <row r="974" spans="1:25" ht="15.75" customHeight="1" x14ac:dyDescent="0.2">
      <c r="A974" s="317"/>
      <c r="B974" s="317"/>
      <c r="C974" s="317"/>
      <c r="D974" s="317"/>
      <c r="E974" s="317"/>
      <c r="F974" s="317"/>
      <c r="G974" s="304"/>
      <c r="H974" s="318"/>
      <c r="I974" s="318"/>
      <c r="J974" s="304"/>
      <c r="K974" s="304"/>
      <c r="L974" s="304"/>
      <c r="M974" s="304"/>
      <c r="N974" s="304"/>
      <c r="O974" s="304"/>
      <c r="P974" s="304"/>
      <c r="Q974" s="304"/>
      <c r="R974" s="304"/>
      <c r="S974" s="304"/>
      <c r="T974" s="304"/>
      <c r="U974" s="304"/>
      <c r="V974" s="304"/>
      <c r="W974" s="304"/>
      <c r="X974" s="304"/>
      <c r="Y974" s="304"/>
    </row>
    <row r="975" spans="1:25" ht="15.75" customHeight="1" x14ac:dyDescent="0.2">
      <c r="A975" s="317"/>
      <c r="B975" s="317"/>
      <c r="C975" s="317"/>
      <c r="D975" s="317"/>
      <c r="E975" s="317"/>
      <c r="F975" s="317"/>
      <c r="G975" s="304"/>
      <c r="H975" s="318"/>
      <c r="I975" s="318"/>
      <c r="J975" s="304"/>
      <c r="K975" s="304"/>
      <c r="L975" s="304"/>
      <c r="M975" s="304"/>
      <c r="N975" s="304"/>
      <c r="O975" s="304"/>
      <c r="P975" s="304"/>
      <c r="Q975" s="304"/>
      <c r="R975" s="304"/>
      <c r="S975" s="304"/>
      <c r="T975" s="304"/>
      <c r="U975" s="304"/>
      <c r="V975" s="304"/>
      <c r="W975" s="304"/>
      <c r="X975" s="304"/>
      <c r="Y975" s="304"/>
    </row>
    <row r="976" spans="1:25" ht="15.75" customHeight="1" x14ac:dyDescent="0.2">
      <c r="A976" s="317"/>
      <c r="B976" s="317"/>
      <c r="C976" s="317"/>
      <c r="D976" s="317"/>
      <c r="E976" s="317"/>
      <c r="F976" s="317"/>
      <c r="G976" s="304"/>
      <c r="H976" s="318"/>
      <c r="I976" s="318"/>
      <c r="J976" s="304"/>
      <c r="K976" s="304"/>
      <c r="L976" s="304"/>
      <c r="M976" s="304"/>
      <c r="N976" s="304"/>
      <c r="O976" s="304"/>
      <c r="P976" s="304"/>
      <c r="Q976" s="304"/>
      <c r="R976" s="304"/>
      <c r="S976" s="304"/>
      <c r="T976" s="304"/>
      <c r="U976" s="304"/>
      <c r="V976" s="304"/>
      <c r="W976" s="304"/>
      <c r="X976" s="304"/>
      <c r="Y976" s="304"/>
    </row>
    <row r="977" spans="1:25" ht="15.75" customHeight="1" x14ac:dyDescent="0.2">
      <c r="A977" s="317"/>
      <c r="B977" s="317"/>
      <c r="C977" s="317"/>
      <c r="D977" s="317"/>
      <c r="E977" s="317"/>
      <c r="F977" s="317"/>
      <c r="G977" s="304"/>
      <c r="H977" s="318"/>
      <c r="I977" s="318"/>
      <c r="J977" s="304"/>
      <c r="K977" s="304"/>
      <c r="L977" s="304"/>
      <c r="M977" s="304"/>
      <c r="N977" s="304"/>
      <c r="O977" s="304"/>
      <c r="P977" s="304"/>
      <c r="Q977" s="304"/>
      <c r="R977" s="304"/>
      <c r="S977" s="304"/>
      <c r="T977" s="304"/>
      <c r="U977" s="304"/>
      <c r="V977" s="304"/>
      <c r="W977" s="304"/>
      <c r="X977" s="304"/>
      <c r="Y977" s="304"/>
    </row>
    <row r="978" spans="1:25" ht="15.75" customHeight="1" x14ac:dyDescent="0.2">
      <c r="A978" s="317"/>
      <c r="B978" s="317"/>
      <c r="C978" s="317"/>
      <c r="D978" s="317"/>
      <c r="E978" s="317"/>
      <c r="F978" s="317"/>
      <c r="G978" s="304"/>
      <c r="H978" s="318"/>
      <c r="I978" s="318"/>
      <c r="J978" s="304"/>
      <c r="K978" s="304"/>
      <c r="L978" s="304"/>
      <c r="M978" s="304"/>
      <c r="N978" s="304"/>
      <c r="O978" s="304"/>
      <c r="P978" s="304"/>
      <c r="Q978" s="304"/>
      <c r="R978" s="304"/>
      <c r="S978" s="304"/>
      <c r="T978" s="304"/>
      <c r="U978" s="304"/>
      <c r="V978" s="304"/>
      <c r="W978" s="304"/>
      <c r="X978" s="304"/>
      <c r="Y978" s="304"/>
    </row>
    <row r="979" spans="1:25" ht="15.75" customHeight="1" x14ac:dyDescent="0.2">
      <c r="A979" s="317"/>
      <c r="B979" s="317"/>
      <c r="C979" s="317"/>
      <c r="D979" s="317"/>
      <c r="E979" s="317"/>
      <c r="F979" s="317"/>
      <c r="G979" s="304"/>
      <c r="H979" s="318"/>
      <c r="I979" s="318"/>
      <c r="J979" s="304"/>
      <c r="K979" s="304"/>
      <c r="L979" s="304"/>
      <c r="M979" s="304"/>
      <c r="N979" s="304"/>
      <c r="O979" s="304"/>
      <c r="P979" s="304"/>
      <c r="Q979" s="304"/>
      <c r="R979" s="304"/>
      <c r="S979" s="304"/>
      <c r="T979" s="304"/>
      <c r="U979" s="304"/>
      <c r="V979" s="304"/>
      <c r="W979" s="304"/>
      <c r="X979" s="304"/>
      <c r="Y979" s="304"/>
    </row>
    <row r="980" spans="1:25" ht="15.75" customHeight="1" x14ac:dyDescent="0.2">
      <c r="A980" s="317"/>
      <c r="B980" s="317"/>
      <c r="C980" s="317"/>
      <c r="D980" s="317"/>
      <c r="E980" s="317"/>
      <c r="F980" s="317"/>
      <c r="G980" s="304"/>
      <c r="H980" s="318"/>
      <c r="I980" s="318"/>
      <c r="J980" s="304"/>
      <c r="K980" s="304"/>
      <c r="L980" s="304"/>
      <c r="M980" s="304"/>
      <c r="N980" s="304"/>
      <c r="O980" s="304"/>
      <c r="P980" s="304"/>
      <c r="Q980" s="304"/>
      <c r="R980" s="304"/>
      <c r="S980" s="304"/>
      <c r="T980" s="304"/>
      <c r="U980" s="304"/>
      <c r="V980" s="304"/>
      <c r="W980" s="304"/>
      <c r="X980" s="304"/>
      <c r="Y980" s="304"/>
    </row>
    <row r="981" spans="1:25" ht="15.75" customHeight="1" x14ac:dyDescent="0.2">
      <c r="A981" s="317"/>
      <c r="B981" s="317"/>
      <c r="C981" s="317"/>
      <c r="D981" s="317"/>
      <c r="E981" s="317"/>
      <c r="F981" s="317"/>
      <c r="G981" s="304"/>
      <c r="H981" s="318"/>
      <c r="I981" s="318"/>
      <c r="J981" s="304"/>
      <c r="K981" s="304"/>
      <c r="L981" s="304"/>
      <c r="M981" s="304"/>
      <c r="N981" s="304"/>
      <c r="O981" s="304"/>
      <c r="P981" s="304"/>
      <c r="Q981" s="304"/>
      <c r="R981" s="304"/>
      <c r="S981" s="304"/>
      <c r="T981" s="304"/>
      <c r="U981" s="304"/>
      <c r="V981" s="304"/>
      <c r="W981" s="304"/>
      <c r="X981" s="304"/>
      <c r="Y981" s="304"/>
    </row>
    <row r="982" spans="1:25" ht="15.75" customHeight="1" x14ac:dyDescent="0.2">
      <c r="A982" s="317"/>
      <c r="B982" s="317"/>
      <c r="C982" s="317"/>
      <c r="D982" s="317"/>
      <c r="E982" s="317"/>
      <c r="F982" s="317"/>
      <c r="G982" s="304"/>
      <c r="H982" s="318"/>
      <c r="I982" s="318"/>
      <c r="J982" s="304"/>
      <c r="K982" s="304"/>
      <c r="L982" s="304"/>
      <c r="M982" s="304"/>
      <c r="N982" s="304"/>
      <c r="O982" s="304"/>
      <c r="P982" s="304"/>
      <c r="Q982" s="304"/>
      <c r="R982" s="304"/>
      <c r="S982" s="304"/>
      <c r="T982" s="304"/>
      <c r="U982" s="304"/>
      <c r="V982" s="304"/>
      <c r="W982" s="304"/>
      <c r="X982" s="304"/>
      <c r="Y982" s="304"/>
    </row>
    <row r="983" spans="1:25" ht="15.75" customHeight="1" x14ac:dyDescent="0.2">
      <c r="A983" s="317"/>
      <c r="B983" s="317"/>
      <c r="C983" s="317"/>
      <c r="D983" s="317"/>
      <c r="E983" s="317"/>
      <c r="F983" s="317"/>
      <c r="G983" s="304"/>
      <c r="H983" s="318"/>
      <c r="I983" s="318"/>
      <c r="J983" s="304"/>
      <c r="K983" s="304"/>
      <c r="L983" s="304"/>
      <c r="M983" s="304"/>
      <c r="N983" s="304"/>
      <c r="O983" s="304"/>
      <c r="P983" s="304"/>
      <c r="Q983" s="304"/>
      <c r="R983" s="304"/>
      <c r="S983" s="304"/>
      <c r="T983" s="304"/>
      <c r="U983" s="304"/>
      <c r="V983" s="304"/>
      <c r="W983" s="304"/>
      <c r="X983" s="304"/>
      <c r="Y983" s="304"/>
    </row>
    <row r="984" spans="1:25" ht="15.75" customHeight="1" x14ac:dyDescent="0.2">
      <c r="A984" s="317"/>
      <c r="B984" s="317"/>
      <c r="C984" s="317"/>
      <c r="D984" s="317"/>
      <c r="E984" s="317"/>
      <c r="F984" s="317"/>
      <c r="G984" s="304"/>
      <c r="H984" s="318"/>
      <c r="I984" s="318"/>
      <c r="J984" s="304"/>
      <c r="K984" s="304"/>
      <c r="L984" s="304"/>
      <c r="M984" s="304"/>
      <c r="N984" s="304"/>
      <c r="O984" s="304"/>
      <c r="P984" s="304"/>
      <c r="Q984" s="304"/>
      <c r="R984" s="304"/>
      <c r="S984" s="304"/>
      <c r="T984" s="304"/>
      <c r="U984" s="304"/>
      <c r="V984" s="304"/>
      <c r="W984" s="304"/>
      <c r="X984" s="304"/>
      <c r="Y984" s="304"/>
    </row>
    <row r="985" spans="1:25" ht="15.75" customHeight="1" x14ac:dyDescent="0.2">
      <c r="A985" s="317"/>
      <c r="B985" s="317"/>
      <c r="C985" s="317"/>
      <c r="D985" s="317"/>
      <c r="E985" s="317"/>
      <c r="F985" s="317"/>
      <c r="G985" s="304"/>
      <c r="H985" s="318"/>
      <c r="I985" s="318"/>
      <c r="J985" s="304"/>
      <c r="K985" s="304"/>
      <c r="L985" s="304"/>
      <c r="M985" s="304"/>
      <c r="N985" s="304"/>
      <c r="O985" s="304"/>
      <c r="P985" s="304"/>
      <c r="Q985" s="304"/>
      <c r="R985" s="304"/>
      <c r="S985" s="304"/>
      <c r="T985" s="304"/>
      <c r="U985" s="304"/>
      <c r="V985" s="304"/>
      <c r="W985" s="304"/>
      <c r="X985" s="304"/>
      <c r="Y985" s="304"/>
    </row>
    <row r="986" spans="1:25" ht="15.75" customHeight="1" x14ac:dyDescent="0.2">
      <c r="A986" s="317"/>
      <c r="B986" s="317"/>
      <c r="C986" s="317"/>
      <c r="D986" s="317"/>
      <c r="E986" s="317"/>
      <c r="F986" s="317"/>
      <c r="G986" s="304"/>
      <c r="H986" s="318"/>
      <c r="I986" s="318"/>
      <c r="J986" s="304"/>
      <c r="K986" s="304"/>
      <c r="L986" s="304"/>
      <c r="M986" s="304"/>
      <c r="N986" s="304"/>
      <c r="O986" s="304"/>
      <c r="P986" s="304"/>
      <c r="Q986" s="304"/>
      <c r="R986" s="304"/>
      <c r="S986" s="304"/>
      <c r="T986" s="304"/>
      <c r="U986" s="304"/>
      <c r="V986" s="304"/>
      <c r="W986" s="304"/>
      <c r="X986" s="304"/>
      <c r="Y986" s="304"/>
    </row>
    <row r="987" spans="1:25" ht="15.75" customHeight="1" x14ac:dyDescent="0.2">
      <c r="A987" s="317"/>
      <c r="B987" s="317"/>
      <c r="C987" s="317"/>
      <c r="D987" s="317"/>
      <c r="E987" s="317"/>
      <c r="F987" s="317"/>
      <c r="G987" s="304"/>
      <c r="H987" s="318"/>
      <c r="I987" s="318"/>
      <c r="J987" s="304"/>
      <c r="K987" s="304"/>
      <c r="L987" s="304"/>
      <c r="M987" s="304"/>
      <c r="N987" s="304"/>
      <c r="O987" s="304"/>
      <c r="P987" s="304"/>
      <c r="Q987" s="304"/>
      <c r="R987" s="304"/>
      <c r="S987" s="304"/>
      <c r="T987" s="304"/>
      <c r="U987" s="304"/>
      <c r="V987" s="304"/>
      <c r="W987" s="304"/>
      <c r="X987" s="304"/>
      <c r="Y987" s="304"/>
    </row>
    <row r="988" spans="1:25" ht="15.75" customHeight="1" x14ac:dyDescent="0.2">
      <c r="A988" s="317"/>
      <c r="B988" s="317"/>
      <c r="C988" s="317"/>
      <c r="D988" s="317"/>
      <c r="E988" s="317"/>
      <c r="F988" s="317"/>
      <c r="G988" s="304"/>
      <c r="H988" s="318"/>
      <c r="I988" s="318"/>
      <c r="J988" s="304"/>
      <c r="K988" s="304"/>
      <c r="L988" s="304"/>
      <c r="M988" s="304"/>
      <c r="N988" s="304"/>
      <c r="O988" s="304"/>
      <c r="P988" s="304"/>
      <c r="Q988" s="304"/>
      <c r="R988" s="304"/>
      <c r="S988" s="304"/>
      <c r="T988" s="304"/>
      <c r="U988" s="304"/>
      <c r="V988" s="304"/>
      <c r="W988" s="304"/>
      <c r="X988" s="304"/>
      <c r="Y988" s="304"/>
    </row>
    <row r="989" spans="1:25" ht="15.75" customHeight="1" x14ac:dyDescent="0.2">
      <c r="A989" s="317"/>
      <c r="B989" s="317"/>
      <c r="C989" s="317"/>
      <c r="D989" s="317"/>
      <c r="E989" s="317"/>
      <c r="F989" s="317"/>
      <c r="G989" s="304"/>
      <c r="H989" s="318"/>
      <c r="I989" s="318"/>
      <c r="J989" s="304"/>
      <c r="K989" s="304"/>
      <c r="L989" s="304"/>
      <c r="M989" s="304"/>
      <c r="N989" s="304"/>
      <c r="O989" s="304"/>
      <c r="P989" s="304"/>
      <c r="Q989" s="304"/>
      <c r="R989" s="304"/>
      <c r="S989" s="304"/>
      <c r="T989" s="304"/>
      <c r="U989" s="304"/>
      <c r="V989" s="304"/>
      <c r="W989" s="304"/>
      <c r="X989" s="304"/>
      <c r="Y989" s="304"/>
    </row>
    <row r="990" spans="1:25" ht="15.75" customHeight="1" x14ac:dyDescent="0.2">
      <c r="A990" s="317"/>
      <c r="B990" s="317"/>
      <c r="C990" s="317"/>
      <c r="D990" s="317"/>
      <c r="E990" s="317"/>
      <c r="F990" s="317"/>
      <c r="G990" s="304"/>
      <c r="H990" s="318"/>
      <c r="I990" s="318"/>
      <c r="J990" s="304"/>
      <c r="K990" s="304"/>
      <c r="L990" s="304"/>
      <c r="M990" s="304"/>
      <c r="N990" s="304"/>
      <c r="O990" s="304"/>
      <c r="P990" s="304"/>
      <c r="Q990" s="304"/>
      <c r="R990" s="304"/>
      <c r="S990" s="304"/>
      <c r="T990" s="304"/>
      <c r="U990" s="304"/>
      <c r="V990" s="304"/>
      <c r="W990" s="304"/>
      <c r="X990" s="304"/>
      <c r="Y990" s="304"/>
    </row>
    <row r="991" spans="1:25" ht="15.75" customHeight="1" x14ac:dyDescent="0.2">
      <c r="A991" s="317"/>
      <c r="B991" s="317"/>
      <c r="C991" s="317"/>
      <c r="D991" s="317"/>
      <c r="E991" s="317"/>
      <c r="F991" s="317"/>
      <c r="G991" s="304"/>
      <c r="H991" s="318"/>
      <c r="I991" s="318"/>
      <c r="J991" s="304"/>
      <c r="K991" s="304"/>
      <c r="L991" s="304"/>
      <c r="M991" s="304"/>
      <c r="N991" s="304"/>
      <c r="O991" s="304"/>
      <c r="P991" s="304"/>
      <c r="Q991" s="304"/>
      <c r="R991" s="304"/>
      <c r="S991" s="304"/>
      <c r="T991" s="304"/>
      <c r="U991" s="304"/>
      <c r="V991" s="304"/>
      <c r="W991" s="304"/>
      <c r="X991" s="304"/>
      <c r="Y991" s="304"/>
    </row>
    <row r="992" spans="1:25" ht="15.75" customHeight="1" x14ac:dyDescent="0.2">
      <c r="A992" s="317"/>
      <c r="B992" s="317"/>
      <c r="C992" s="317"/>
      <c r="D992" s="317"/>
      <c r="E992" s="317"/>
      <c r="F992" s="317"/>
      <c r="G992" s="304"/>
      <c r="H992" s="318"/>
      <c r="I992" s="318"/>
      <c r="J992" s="304"/>
      <c r="K992" s="304"/>
      <c r="L992" s="304"/>
      <c r="M992" s="304"/>
      <c r="N992" s="304"/>
      <c r="O992" s="304"/>
      <c r="P992" s="304"/>
      <c r="Q992" s="304"/>
      <c r="R992" s="304"/>
      <c r="S992" s="304"/>
      <c r="T992" s="304"/>
      <c r="U992" s="304"/>
      <c r="V992" s="304"/>
      <c r="W992" s="304"/>
      <c r="X992" s="304"/>
      <c r="Y992" s="304"/>
    </row>
    <row r="993" spans="1:25" ht="15.75" customHeight="1" x14ac:dyDescent="0.2">
      <c r="A993" s="317"/>
      <c r="B993" s="317"/>
      <c r="C993" s="317"/>
      <c r="D993" s="317"/>
      <c r="E993" s="317"/>
      <c r="F993" s="317"/>
      <c r="G993" s="304"/>
      <c r="H993" s="318"/>
      <c r="I993" s="318"/>
      <c r="J993" s="304"/>
      <c r="K993" s="304"/>
      <c r="L993" s="304"/>
      <c r="M993" s="304"/>
      <c r="N993" s="304"/>
      <c r="O993" s="304"/>
      <c r="P993" s="304"/>
      <c r="Q993" s="304"/>
      <c r="R993" s="304"/>
      <c r="S993" s="304"/>
      <c r="T993" s="304"/>
      <c r="U993" s="304"/>
      <c r="V993" s="304"/>
      <c r="W993" s="304"/>
      <c r="X993" s="304"/>
      <c r="Y993" s="304"/>
    </row>
    <row r="994" spans="1:25" ht="15.75" customHeight="1" x14ac:dyDescent="0.2">
      <c r="A994" s="317"/>
      <c r="B994" s="317"/>
      <c r="C994" s="317"/>
      <c r="D994" s="317"/>
      <c r="E994" s="317"/>
      <c r="F994" s="317"/>
      <c r="G994" s="304"/>
      <c r="H994" s="318"/>
      <c r="I994" s="318"/>
      <c r="J994" s="304"/>
      <c r="K994" s="304"/>
      <c r="L994" s="304"/>
      <c r="M994" s="304"/>
      <c r="N994" s="304"/>
      <c r="O994" s="304"/>
      <c r="P994" s="304"/>
      <c r="Q994" s="304"/>
      <c r="R994" s="304"/>
      <c r="S994" s="304"/>
      <c r="T994" s="304"/>
      <c r="U994" s="304"/>
      <c r="V994" s="304"/>
      <c r="W994" s="304"/>
      <c r="X994" s="304"/>
      <c r="Y994" s="304"/>
    </row>
    <row r="995" spans="1:25" ht="15.75" customHeight="1" x14ac:dyDescent="0.2">
      <c r="A995" s="317"/>
      <c r="B995" s="317"/>
      <c r="C995" s="317"/>
      <c r="D995" s="317"/>
      <c r="E995" s="317"/>
      <c r="F995" s="317"/>
      <c r="G995" s="304"/>
      <c r="H995" s="318"/>
      <c r="I995" s="318"/>
      <c r="J995" s="304"/>
      <c r="K995" s="304"/>
      <c r="L995" s="304"/>
      <c r="M995" s="304"/>
      <c r="N995" s="304"/>
      <c r="O995" s="304"/>
      <c r="P995" s="304"/>
      <c r="Q995" s="304"/>
      <c r="R995" s="304"/>
      <c r="S995" s="304"/>
      <c r="T995" s="304"/>
      <c r="U995" s="304"/>
      <c r="V995" s="304"/>
      <c r="W995" s="304"/>
      <c r="X995" s="304"/>
      <c r="Y995" s="304"/>
    </row>
    <row r="996" spans="1:25" ht="15.75" customHeight="1" x14ac:dyDescent="0.2">
      <c r="A996" s="317"/>
      <c r="B996" s="317"/>
      <c r="C996" s="317"/>
      <c r="D996" s="317"/>
      <c r="E996" s="317"/>
      <c r="F996" s="317"/>
      <c r="G996" s="304"/>
      <c r="H996" s="318"/>
      <c r="I996" s="318"/>
      <c r="J996" s="304"/>
      <c r="K996" s="304"/>
      <c r="L996" s="304"/>
      <c r="M996" s="304"/>
      <c r="N996" s="304"/>
      <c r="O996" s="304"/>
      <c r="P996" s="304"/>
      <c r="Q996" s="304"/>
      <c r="R996" s="304"/>
      <c r="S996" s="304"/>
      <c r="T996" s="304"/>
      <c r="U996" s="304"/>
      <c r="V996" s="304"/>
      <c r="W996" s="304"/>
      <c r="X996" s="304"/>
      <c r="Y996" s="304"/>
    </row>
    <row r="997" spans="1:25" ht="15.75" customHeight="1" x14ac:dyDescent="0.2">
      <c r="A997" s="317"/>
      <c r="B997" s="317"/>
      <c r="C997" s="317"/>
      <c r="D997" s="317"/>
      <c r="E997" s="317"/>
      <c r="F997" s="317"/>
      <c r="G997" s="304"/>
      <c r="H997" s="318"/>
      <c r="I997" s="318"/>
      <c r="J997" s="304"/>
      <c r="K997" s="304"/>
      <c r="L997" s="304"/>
      <c r="M997" s="304"/>
      <c r="N997" s="304"/>
      <c r="O997" s="304"/>
      <c r="P997" s="304"/>
      <c r="Q997" s="304"/>
      <c r="R997" s="304"/>
      <c r="S997" s="304"/>
      <c r="T997" s="304"/>
      <c r="U997" s="304"/>
      <c r="V997" s="304"/>
      <c r="W997" s="304"/>
      <c r="X997" s="304"/>
      <c r="Y997" s="304"/>
    </row>
    <row r="998" spans="1:25" ht="15.75" customHeight="1" x14ac:dyDescent="0.2">
      <c r="A998" s="317"/>
      <c r="B998" s="317"/>
      <c r="C998" s="317"/>
      <c r="D998" s="317"/>
      <c r="E998" s="317"/>
      <c r="F998" s="317"/>
      <c r="G998" s="304"/>
      <c r="H998" s="318"/>
      <c r="I998" s="318"/>
      <c r="J998" s="304"/>
      <c r="K998" s="304"/>
      <c r="L998" s="304"/>
      <c r="M998" s="304"/>
      <c r="N998" s="304"/>
      <c r="O998" s="304"/>
      <c r="P998" s="304"/>
      <c r="Q998" s="304"/>
      <c r="R998" s="304"/>
      <c r="S998" s="304"/>
      <c r="T998" s="304"/>
      <c r="U998" s="304"/>
      <c r="V998" s="304"/>
      <c r="W998" s="304"/>
      <c r="X998" s="304"/>
      <c r="Y998" s="304"/>
    </row>
    <row r="999" spans="1:25" ht="15.75" customHeight="1" x14ac:dyDescent="0.2">
      <c r="A999" s="317"/>
      <c r="B999" s="317"/>
      <c r="C999" s="317"/>
      <c r="D999" s="317"/>
      <c r="E999" s="317"/>
      <c r="F999" s="317"/>
      <c r="G999" s="304"/>
      <c r="H999" s="318"/>
      <c r="I999" s="318"/>
      <c r="J999" s="304"/>
      <c r="K999" s="304"/>
      <c r="L999" s="304"/>
      <c r="M999" s="304"/>
      <c r="N999" s="304"/>
      <c r="O999" s="304"/>
      <c r="P999" s="304"/>
      <c r="Q999" s="304"/>
      <c r="R999" s="304"/>
      <c r="S999" s="304"/>
      <c r="T999" s="304"/>
      <c r="U999" s="304"/>
      <c r="V999" s="304"/>
      <c r="W999" s="304"/>
      <c r="X999" s="304"/>
      <c r="Y999" s="304"/>
    </row>
    <row r="1000" spans="1:25" ht="15.75" customHeight="1" x14ac:dyDescent="0.2">
      <c r="A1000" s="317"/>
      <c r="B1000" s="317"/>
      <c r="C1000" s="317"/>
      <c r="D1000" s="317"/>
      <c r="E1000" s="317"/>
      <c r="F1000" s="317"/>
      <c r="G1000" s="304"/>
      <c r="H1000" s="318"/>
      <c r="I1000" s="318"/>
      <c r="J1000" s="304"/>
      <c r="K1000" s="304"/>
      <c r="L1000" s="304"/>
      <c r="M1000" s="304"/>
      <c r="N1000" s="304"/>
      <c r="O1000" s="304"/>
      <c r="P1000" s="304"/>
      <c r="Q1000" s="304"/>
      <c r="R1000" s="304"/>
      <c r="S1000" s="304"/>
      <c r="T1000" s="304"/>
      <c r="U1000" s="304"/>
      <c r="V1000" s="304"/>
      <c r="W1000" s="304"/>
      <c r="X1000" s="304"/>
      <c r="Y1000" s="304"/>
    </row>
    <row r="1001" spans="1:25" ht="15.75" customHeight="1" x14ac:dyDescent="0.2">
      <c r="A1001" s="317"/>
      <c r="B1001" s="317"/>
      <c r="C1001" s="317"/>
      <c r="D1001" s="317"/>
      <c r="E1001" s="317"/>
      <c r="F1001" s="317"/>
      <c r="G1001" s="304"/>
      <c r="H1001" s="318"/>
      <c r="I1001" s="318"/>
      <c r="J1001" s="304"/>
      <c r="K1001" s="304"/>
      <c r="L1001" s="304"/>
      <c r="M1001" s="304"/>
      <c r="N1001" s="304"/>
      <c r="O1001" s="304"/>
      <c r="P1001" s="304"/>
      <c r="Q1001" s="304"/>
      <c r="R1001" s="304"/>
      <c r="S1001" s="304"/>
      <c r="T1001" s="304"/>
      <c r="U1001" s="304"/>
      <c r="V1001" s="304"/>
      <c r="W1001" s="304"/>
      <c r="X1001" s="304"/>
      <c r="Y1001" s="304"/>
    </row>
    <row r="1002" spans="1:25" ht="15.75" customHeight="1" x14ac:dyDescent="0.2">
      <c r="A1002" s="317"/>
      <c r="B1002" s="317"/>
      <c r="C1002" s="317"/>
      <c r="D1002" s="317"/>
      <c r="E1002" s="317"/>
      <c r="F1002" s="317"/>
      <c r="G1002" s="304"/>
      <c r="H1002" s="318"/>
      <c r="I1002" s="318"/>
      <c r="J1002" s="304"/>
      <c r="K1002" s="304"/>
      <c r="L1002" s="304"/>
      <c r="M1002" s="304"/>
      <c r="N1002" s="304"/>
      <c r="O1002" s="304"/>
      <c r="P1002" s="304"/>
      <c r="Q1002" s="304"/>
      <c r="R1002" s="304"/>
      <c r="S1002" s="304"/>
      <c r="T1002" s="304"/>
      <c r="U1002" s="304"/>
      <c r="V1002" s="304"/>
      <c r="W1002" s="304"/>
      <c r="X1002" s="304"/>
      <c r="Y1002" s="304"/>
    </row>
    <row r="1003" spans="1:25" ht="15.75" customHeight="1" x14ac:dyDescent="0.2">
      <c r="A1003" s="317"/>
      <c r="B1003" s="317"/>
      <c r="C1003" s="317"/>
      <c r="D1003" s="317"/>
      <c r="E1003" s="317"/>
      <c r="F1003" s="317"/>
      <c r="G1003" s="304"/>
      <c r="H1003" s="318"/>
      <c r="I1003" s="318"/>
      <c r="J1003" s="304"/>
      <c r="K1003" s="304"/>
      <c r="L1003" s="304"/>
      <c r="M1003" s="304"/>
      <c r="N1003" s="304"/>
      <c r="O1003" s="304"/>
      <c r="P1003" s="304"/>
      <c r="Q1003" s="304"/>
      <c r="R1003" s="304"/>
      <c r="S1003" s="304"/>
      <c r="T1003" s="304"/>
      <c r="U1003" s="304"/>
      <c r="V1003" s="304"/>
      <c r="W1003" s="304"/>
      <c r="X1003" s="304"/>
      <c r="Y1003" s="304"/>
    </row>
    <row r="1004" spans="1:25" ht="15.75" customHeight="1" x14ac:dyDescent="0.2">
      <c r="A1004" s="317"/>
      <c r="B1004" s="317"/>
      <c r="C1004" s="317"/>
      <c r="D1004" s="317"/>
      <c r="E1004" s="317"/>
      <c r="F1004" s="317"/>
      <c r="G1004" s="304"/>
      <c r="H1004" s="318"/>
      <c r="I1004" s="318"/>
      <c r="J1004" s="304"/>
      <c r="K1004" s="304"/>
      <c r="L1004" s="304"/>
      <c r="M1004" s="304"/>
      <c r="N1004" s="304"/>
      <c r="O1004" s="304"/>
      <c r="P1004" s="304"/>
      <c r="Q1004" s="304"/>
      <c r="R1004" s="304"/>
      <c r="S1004" s="304"/>
      <c r="T1004" s="304"/>
      <c r="U1004" s="304"/>
      <c r="V1004" s="304"/>
      <c r="W1004" s="304"/>
      <c r="X1004" s="304"/>
      <c r="Y1004" s="304"/>
    </row>
    <row r="1005" spans="1:25" ht="15.75" customHeight="1" x14ac:dyDescent="0.2">
      <c r="A1005" s="317"/>
      <c r="B1005" s="317"/>
      <c r="C1005" s="317"/>
      <c r="D1005" s="317"/>
      <c r="E1005" s="317"/>
      <c r="F1005" s="317"/>
      <c r="G1005" s="304"/>
      <c r="H1005" s="318"/>
      <c r="I1005" s="318"/>
      <c r="J1005" s="304"/>
      <c r="K1005" s="304"/>
      <c r="L1005" s="304"/>
      <c r="M1005" s="304"/>
      <c r="N1005" s="304"/>
      <c r="O1005" s="304"/>
      <c r="P1005" s="304"/>
      <c r="Q1005" s="304"/>
      <c r="R1005" s="304"/>
      <c r="S1005" s="304"/>
      <c r="T1005" s="304"/>
      <c r="U1005" s="304"/>
      <c r="V1005" s="304"/>
      <c r="W1005" s="304"/>
      <c r="X1005" s="304"/>
      <c r="Y1005" s="304"/>
    </row>
    <row r="1006" spans="1:25" ht="15.75" customHeight="1" x14ac:dyDescent="0.2">
      <c r="A1006" s="317"/>
      <c r="B1006" s="317"/>
      <c r="C1006" s="317"/>
      <c r="D1006" s="317"/>
      <c r="E1006" s="317"/>
      <c r="F1006" s="317"/>
      <c r="G1006" s="304"/>
      <c r="H1006" s="318"/>
      <c r="I1006" s="318"/>
      <c r="J1006" s="304"/>
      <c r="K1006" s="304"/>
      <c r="L1006" s="304"/>
      <c r="M1006" s="304"/>
      <c r="N1006" s="304"/>
      <c r="O1006" s="304"/>
      <c r="P1006" s="304"/>
      <c r="Q1006" s="304"/>
      <c r="R1006" s="304"/>
      <c r="S1006" s="304"/>
      <c r="T1006" s="304"/>
      <c r="U1006" s="304"/>
      <c r="V1006" s="304"/>
      <c r="W1006" s="304"/>
      <c r="X1006" s="304"/>
      <c r="Y1006" s="304"/>
    </row>
    <row r="1007" spans="1:25" ht="15.75" customHeight="1" x14ac:dyDescent="0.2">
      <c r="A1007" s="317"/>
      <c r="B1007" s="317"/>
      <c r="C1007" s="317"/>
      <c r="D1007" s="317"/>
      <c r="E1007" s="317"/>
      <c r="F1007" s="317"/>
      <c r="G1007" s="304"/>
      <c r="H1007" s="318"/>
      <c r="I1007" s="318"/>
      <c r="J1007" s="304"/>
      <c r="K1007" s="304"/>
      <c r="L1007" s="304"/>
      <c r="M1007" s="304"/>
      <c r="N1007" s="304"/>
      <c r="O1007" s="304"/>
      <c r="P1007" s="304"/>
      <c r="Q1007" s="304"/>
      <c r="R1007" s="304"/>
      <c r="S1007" s="304"/>
      <c r="T1007" s="304"/>
      <c r="U1007" s="304"/>
      <c r="V1007" s="304"/>
      <c r="W1007" s="304"/>
      <c r="X1007" s="304"/>
      <c r="Y1007" s="304"/>
    </row>
  </sheetData>
  <mergeCells count="7">
    <mergeCell ref="A2:B2"/>
    <mergeCell ref="C2:G2"/>
    <mergeCell ref="A3:H3"/>
    <mergeCell ref="B53:E53"/>
    <mergeCell ref="F53:G54"/>
    <mergeCell ref="H53:I54"/>
    <mergeCell ref="B54:E54"/>
  </mergeCells>
  <dataValidations count="1">
    <dataValidation type="list" allowBlank="1" sqref="A4 B9:B49 B5:B7" xr:uid="{8B1562E0-62EF-41A0-8C73-1E01CF17C30C}">
      <formula1>$M$38</formula1>
    </dataValidation>
  </dataValidations>
  <hyperlinks>
    <hyperlink ref="E8" r:id="rId1" display="https://fuga.gov.co/sites/default/files/archivos/resolucion035de2021.pdf" xr:uid="{00DC95B1-5677-4AE3-AFD1-50DB4D032E97}"/>
    <hyperlink ref="E12" r:id="rId2" display="https://www.alcaldiabogota.gov.co/sisjur/normas/Norma1.jsp?i=95985" xr:uid="{E336DE31-0675-4431-94E0-40590C2FFBE2}"/>
    <hyperlink ref="E15" r:id="rId3" location="47" display="http://sisjur.bogotajuridica.gov.co/sisjur/normas/Norma1.jsp?i=88580 - 47" xr:uid="{B139AD58-493D-47D8-BD3A-CF07B68F7D52}"/>
    <hyperlink ref="E16" r:id="rId4" location="71" display="https://www.alcaldiabogota.gov.co/sisjur/normas/Norma1.jsp?i=88449 - 71" xr:uid="{039A98DC-1706-43A6-BD9B-5A08D177097B}"/>
    <hyperlink ref="E17" r:id="rId5" location="34" display="http://sisjur.bogotajuridica.gov.co/sisjur/normas/Norma1.jsp?i=88448 - 34" xr:uid="{E08B8B05-F125-4AEF-AE85-E13E37DA2C18}"/>
    <hyperlink ref="E13" r:id="rId6" display="http://sisjur.bogotajuridica.gov.co/sisjur/normas/Norma1.jsp?i=81190" xr:uid="{464866BA-AD2E-41FE-931F-99C3FAF59D57}"/>
    <hyperlink ref="E18" r:id="rId7" display="https://www.fuga.gov.co/sites/default/files/resol-modificatoria-mipg-14jun2019_0.pdf" xr:uid="{082DDE2C-186B-4274-81C7-3B16A5DE465F}"/>
    <hyperlink ref="E19" r:id="rId8" display="http://www.secretariasenado.gov.co/senado/basedoc/ley_1955_2019.html" xr:uid="{6C890030-3A83-4FB7-B971-06443B7DD112}"/>
    <hyperlink ref="E20" r:id="rId9" display="http://sisjur.bogotajuridica.gov.co/sisjur/normas/Norma1.jsp?i=82936" xr:uid="{ACC05D8A-79A6-43DD-B5F0-FBD7E916FA6B}"/>
    <hyperlink ref="E21" r:id="rId10" xr:uid="{1A7C8902-484C-412B-9055-F4F991F68A01}"/>
    <hyperlink ref="E22" r:id="rId11" display="http://sisjur.bogotajuridica.gov.co/sisjur/normas/Norma1.jsp?i=80504" xr:uid="{93963939-758B-48B1-AECA-B106BB45D631}"/>
    <hyperlink ref="E23" r:id="rId12" display="https://dapre.presidencia.gov.co/normativa/normativa/DECRETO 612 DEL 04 DE ABRIL DE 2018.pdf" xr:uid="{244B76CA-B60D-4058-A8A4-19720AB67A70}"/>
    <hyperlink ref="E24" r:id="rId13" display="http://sisjur.bogotajuridica.gov.co/sisjur/normas/Norma1.jsp?i=72456" xr:uid="{243C43AD-4B48-483F-83FB-36A989C31A1A}"/>
    <hyperlink ref="E25" r:id="rId14" display="http://sisjur.bogotajuridica.gov.co/sisjur/normas/Norma1.jsp?i=76948" xr:uid="{AC4D79AD-143D-4017-ADA9-B2BC97ED720D}"/>
    <hyperlink ref="E26" r:id="rId15" display="http://sisjur.bogotajuridica.gov.co/sisjur/normas/Norma1.jsp?i=71261" xr:uid="{9B352F78-D9E4-4321-9385-3086F439A6C6}"/>
    <hyperlink ref="E27" r:id="rId16" display="https://colaboracion.dnp.gov.co/CDT/Inversiones y finanzas pblicas/MGA_WEB/RESOLUCION 4788-2016.pdf" xr:uid="{6B348345-F488-464B-BD9A-5B9B5C4B8518}"/>
    <hyperlink ref="E30" r:id="rId17" display="https://www.alcaldiabogota.gov.co/sisjur/normas/Norma1.jsp?i=64787" xr:uid="{2BB68774-F29C-407C-90AE-7D6CE9E790CE}"/>
    <hyperlink ref="E31" r:id="rId18" display="http://www.secretariasenado.gov.co/senado/basedoc/ley_1757_2015.html" xr:uid="{C84A3EC7-36B5-4724-AF77-F67081908DAC}"/>
    <hyperlink ref="E28" r:id="rId19" display="http://sisjur.bogotajuridica.gov.co/sisjur/normas/Norma1.jsp?i=61688" xr:uid="{DCAEEB16-0324-4E09-9114-7B8385D158A8}"/>
    <hyperlink ref="E33" r:id="rId20" display="http://es.presidencia.gov.co/normativa/normativa/Decreto-1081-2015.pdf" xr:uid="{D9BB49D7-3F94-4885-9DA2-7ABCD2C86C24}"/>
    <hyperlink ref="E34" r:id="rId21" display="https://www.alcaldiabogota.gov.co/sisjur/normas/Norma1.jsp?i=60556" xr:uid="{34E7CDFE-9DA8-430A-B154-3B426684DE0E}"/>
    <hyperlink ref="E35" r:id="rId22" display="http://www.secretariasenado.gov.co/senado/basedoc/ley_1712_2014.html" xr:uid="{59C37A46-BC11-4233-A35E-08F133F2EC25}"/>
    <hyperlink ref="E32" r:id="rId23" display="http://sisjur.bogotajuridica.gov.co/sisjur/normas/Norma1.jsp?i=39198" xr:uid="{464DBD17-82B3-4D92-88AE-91754F83974F}"/>
    <hyperlink ref="E36" r:id="rId24" display="http://sisjur.bogotajuridica.gov.co/sisjur/normas/Norma1.jsp?i=44692" xr:uid="{25F43239-19A9-4DDD-B574-E36C76E2BA59}"/>
    <hyperlink ref="E37" r:id="rId25" display="http://www.secretariasenado.gov.co/senado/basedoc/ley_1474_2011.html" xr:uid="{CECF233B-2026-4678-9CCC-85B951D94456}"/>
    <hyperlink ref="E38" r:id="rId26" display="https://www.funcionpublica.gov.co/eva/gestornormativo/norma.php?i=83124" xr:uid="{8DD8B174-CF2D-41CE-9B3A-1A91E02FAFDB}"/>
    <hyperlink ref="E39" r:id="rId27" display="http://sisjur.bogotajuridica.gov.co/sisjur/normas/Norma1.jsp?i=18560" xr:uid="{6012D8EE-E0F9-414F-96A4-23CE28E5500B}"/>
    <hyperlink ref="E40" r:id="rId28" display="https://www.alcaldiabogota.gov.co/sisjur/normas/Norma1.jsp?i=17464&amp;dt=S" xr:uid="{C023C716-6915-413B-94FA-5DC3B1DC1AE9}"/>
    <hyperlink ref="E41" r:id="rId29" display="http://www.alcaldiabogota.gov.co/sisjur/normas/Norma1.jsp?i=15036" xr:uid="{ED5CA890-F284-4452-956B-8BA4D9D7AA91}"/>
    <hyperlink ref="E43" r:id="rId30" display="http://www.bogotajuridica.gov.co/sisjur/normas/Norma1.jsp?i=5124" xr:uid="{0B350C46-7B09-4996-A364-60FE8F920D8D}"/>
    <hyperlink ref="E44" r:id="rId31" display="http://www.alcaldiabogota.gov.co/sisjur/normas/Norma1.jsp?i=1744" xr:uid="{31467B3E-FF3B-451A-9AAA-3D5F5E6952F0}"/>
    <hyperlink ref="E45" r:id="rId32" display="http://sisjur.bogotajuridica.gov.co/sisjur/normas/Norma1.jsp?i=701" xr:uid="{466F3646-7785-4700-95F5-A3365279D15A}"/>
    <hyperlink ref="E46" r:id="rId33" display="https://www.alcaldiabogota.gov.co/sisjur/normas/Norma1.jsp?i=984&amp;dt=S" xr:uid="{933964F1-9197-4292-A67D-E6643751F928}"/>
    <hyperlink ref="E47" r:id="rId34" display="http://www.alcaldiabogota.gov.co/sisjur/normas/Norma1.jsp?i=1693" xr:uid="{DF823B52-BADE-4962-9110-AA2FFE7CF512}"/>
    <hyperlink ref="E48" r:id="rId35" display="http://www.secretariasenado.gov.co/senado/basedoc/decreto_2150_1995.html" xr:uid="{87A77922-FB4B-43FC-BB08-54BBA5AD6E6A}"/>
    <hyperlink ref="E49" r:id="rId36" display="http://www.secretariasenado.gov.co/senado/basedoc/ley_0190_1995.html" xr:uid="{C4AFCAD8-5D1E-4FD7-8D78-EA1F4EAC1C0D}"/>
    <hyperlink ref="E50" r:id="rId37" display="https://www.alcaldiabogota.gov.co/sisjur/normas/Norma1.jsp?i=524" xr:uid="{DFFCFA9C-0319-4171-93E7-6EB2420F3FA2}"/>
    <hyperlink ref="E51" r:id="rId38" display="http://www.secretariasenado.gov.co/senado/basedoc/ley_0134_1994.html" xr:uid="{E8F112F5-E315-4398-BD0F-700B8678BE02}"/>
    <hyperlink ref="E52" r:id="rId39" display="http://www.secretariasenado.gov.co/senado/basedoc/ley_0152_1994.html" xr:uid="{9E4CBAD6-52AF-4089-9A6E-F85851883FE0}"/>
    <hyperlink ref="E5" r:id="rId40" display="https://fuga.gov.co/sites/default/files/resolucion_063_de_2021_-_modificacion_resolucion219-2018.pdf" xr:uid="{5BCCBAFC-562A-4265-A987-E58C57BCF41E}"/>
    <hyperlink ref="E10" r:id="rId41" display="https://www.alcaldiabogota.gov.co/sisjur/normas/Norma1.jsp?i=108445" xr:uid="{3E446E31-12BC-426D-98BB-AA85E0CA3F3D}"/>
    <hyperlink ref="E11" r:id="rId42" display="https://www.alcaldiabogota.gov.co/sisjur/normas/Norma1.jsp?i=104005" xr:uid="{A5DB172E-DAB3-410B-AC1D-621EF8F22500}"/>
    <hyperlink ref="E14" r:id="rId43" display="https://www.alcaldiabogota.gov.co/sisjur/normas/Norma1.jsp?i=93649" xr:uid="{23B703A8-1577-496E-BFA9-6439F655B5EC}"/>
    <hyperlink ref="E9" r:id="rId44" display="https://orfeo.fuga.gov.co/orfeopg/bodega/2021/230/20212300000345.pdf" xr:uid="{18B39851-DBAD-4CA1-9B9E-39E8B55B723F}"/>
    <hyperlink ref="E29" r:id="rId45" display="https://www.alcaldiabogota.gov.co/sisjur/normas/Norma1.jsp?i=66271&amp;dt=S" xr:uid="{BF56890B-DFED-467D-BA52-2F54CB1F8C3C}"/>
    <hyperlink ref="E42" r:id="rId46" display="http://sisjur.bogotajuridica.gov.co/sisjur/normas/Norma1.jsp?i=15036" xr:uid="{1B5294D3-136E-45E1-ABF0-821BA75C1B70}"/>
  </hyperlinks>
  <pageMargins left="0.7" right="0.7" top="0.75" bottom="0.75" header="0" footer="0"/>
  <pageSetup orientation="portrait" r:id="rId47"/>
  <drawing r:id="rId48"/>
  <legacyDrawing r:id="rId49"/>
  <tableParts count="1">
    <tablePart r:id="rId5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952B8-4833-4215-8AB9-847D335F8768}">
  <sheetPr>
    <tabColor rgb="FFFF0000"/>
  </sheetPr>
  <dimension ref="A1:I106"/>
  <sheetViews>
    <sheetView view="pageBreakPreview" topLeftCell="A96" zoomScale="60" zoomScaleNormal="60" zoomScalePageLayoutView="26" workbookViewId="0">
      <selection activeCell="I105" sqref="I105:I106"/>
    </sheetView>
  </sheetViews>
  <sheetFormatPr baseColWidth="10" defaultColWidth="11.42578125" defaultRowHeight="14.25" x14ac:dyDescent="0.2"/>
  <cols>
    <col min="1" max="1" width="23.7109375" style="229" customWidth="1"/>
    <col min="2" max="2" width="16.42578125" style="239" customWidth="1"/>
    <col min="3" max="3" width="20.42578125" style="232" customWidth="1"/>
    <col min="4" max="4" width="25.42578125" style="30" customWidth="1"/>
    <col min="5" max="5" width="31.7109375" style="30" customWidth="1"/>
    <col min="6" max="6" width="24.42578125" style="30" customWidth="1"/>
    <col min="7" max="7" width="56.85546875" style="232" customWidth="1"/>
    <col min="8" max="8" width="78.7109375" style="232" customWidth="1"/>
    <col min="9" max="9" width="44.85546875" style="232" customWidth="1"/>
    <col min="10" max="10" width="11.42578125" style="232"/>
    <col min="11" max="11" width="14" style="232" bestFit="1" customWidth="1"/>
    <col min="12" max="16384" width="11.42578125" style="232"/>
  </cols>
  <sheetData>
    <row r="1" spans="1:9" s="229" customFormat="1" ht="120" customHeight="1" thickBot="1" x14ac:dyDescent="0.25">
      <c r="A1" s="227"/>
      <c r="B1" s="153"/>
      <c r="C1" s="228"/>
      <c r="D1" s="153"/>
      <c r="E1" s="153"/>
      <c r="F1" s="153"/>
      <c r="G1" s="228"/>
      <c r="H1" s="228"/>
      <c r="I1" s="228"/>
    </row>
    <row r="2" spans="1:9" s="229" customFormat="1" ht="69" customHeight="1" thickBot="1" x14ac:dyDescent="0.25">
      <c r="A2" s="480" t="s">
        <v>0</v>
      </c>
      <c r="B2" s="481"/>
      <c r="C2" s="482" t="s">
        <v>165</v>
      </c>
      <c r="D2" s="483"/>
      <c r="E2" s="483"/>
      <c r="F2" s="483"/>
      <c r="G2" s="484"/>
      <c r="H2" s="230" t="s">
        <v>2</v>
      </c>
      <c r="I2" s="231" t="s">
        <v>1121</v>
      </c>
    </row>
    <row r="3" spans="1:9" ht="30" x14ac:dyDescent="0.2">
      <c r="A3" s="485" t="s">
        <v>3</v>
      </c>
      <c r="B3" s="485"/>
      <c r="C3" s="485"/>
      <c r="D3" s="485"/>
      <c r="E3" s="485"/>
      <c r="F3" s="485"/>
      <c r="G3" s="485"/>
      <c r="H3" s="485"/>
      <c r="I3" s="356" t="s">
        <v>4</v>
      </c>
    </row>
    <row r="4" spans="1:9" s="235" customFormat="1" ht="84.75" customHeight="1" x14ac:dyDescent="0.2">
      <c r="A4" s="233" t="s">
        <v>5</v>
      </c>
      <c r="B4" s="233" t="s">
        <v>6</v>
      </c>
      <c r="C4" s="233" t="s">
        <v>7</v>
      </c>
      <c r="D4" s="233" t="s">
        <v>8</v>
      </c>
      <c r="E4" s="233" t="s">
        <v>9</v>
      </c>
      <c r="F4" s="233" t="s">
        <v>10</v>
      </c>
      <c r="G4" s="233" t="s">
        <v>11</v>
      </c>
      <c r="H4" s="233" t="s">
        <v>12</v>
      </c>
      <c r="I4" s="234" t="s">
        <v>13</v>
      </c>
    </row>
    <row r="5" spans="1:9" s="366" customFormat="1" ht="84.75" customHeight="1" x14ac:dyDescent="0.2">
      <c r="A5" s="355" t="s">
        <v>1484</v>
      </c>
      <c r="B5" s="358" t="s">
        <v>45</v>
      </c>
      <c r="C5" s="355" t="s">
        <v>185</v>
      </c>
      <c r="D5" s="358" t="s">
        <v>35</v>
      </c>
      <c r="E5" s="365">
        <v>442</v>
      </c>
      <c r="F5" s="361">
        <v>44509</v>
      </c>
      <c r="G5" s="355" t="s">
        <v>1485</v>
      </c>
      <c r="H5" s="355" t="s">
        <v>34</v>
      </c>
      <c r="I5" s="355" t="s">
        <v>1124</v>
      </c>
    </row>
    <row r="6" spans="1:9" s="367" customFormat="1" ht="75.75" customHeight="1" x14ac:dyDescent="0.2">
      <c r="A6" s="355" t="s">
        <v>175</v>
      </c>
      <c r="B6" s="358" t="s">
        <v>44</v>
      </c>
      <c r="C6" s="355" t="s">
        <v>172</v>
      </c>
      <c r="D6" s="358" t="s">
        <v>76</v>
      </c>
      <c r="E6" s="365">
        <v>1687</v>
      </c>
      <c r="F6" s="361">
        <v>44494</v>
      </c>
      <c r="G6" s="355" t="s">
        <v>1486</v>
      </c>
      <c r="H6" s="355" t="s">
        <v>1487</v>
      </c>
      <c r="I6" s="355" t="s">
        <v>1124</v>
      </c>
    </row>
    <row r="7" spans="1:9" s="367" customFormat="1" ht="85.5" x14ac:dyDescent="0.2">
      <c r="A7" s="355" t="s">
        <v>1488</v>
      </c>
      <c r="B7" s="358" t="s">
        <v>44</v>
      </c>
      <c r="C7" s="355" t="s">
        <v>1489</v>
      </c>
      <c r="D7" s="358" t="s">
        <v>35</v>
      </c>
      <c r="E7" s="365">
        <v>1252</v>
      </c>
      <c r="F7" s="361">
        <v>44481</v>
      </c>
      <c r="G7" s="355" t="s">
        <v>1490</v>
      </c>
      <c r="H7" s="355" t="s">
        <v>1491</v>
      </c>
      <c r="I7" s="355" t="s">
        <v>1492</v>
      </c>
    </row>
    <row r="8" spans="1:9" s="366" customFormat="1" ht="108" customHeight="1" x14ac:dyDescent="0.2">
      <c r="A8" s="355" t="s">
        <v>166</v>
      </c>
      <c r="B8" s="358" t="s">
        <v>44</v>
      </c>
      <c r="C8" s="355" t="s">
        <v>50</v>
      </c>
      <c r="D8" s="358" t="s">
        <v>35</v>
      </c>
      <c r="E8" s="368">
        <v>1026</v>
      </c>
      <c r="F8" s="361">
        <v>44439</v>
      </c>
      <c r="G8" s="355" t="s">
        <v>1139</v>
      </c>
      <c r="H8" s="355" t="s">
        <v>1493</v>
      </c>
      <c r="I8" s="355" t="s">
        <v>167</v>
      </c>
    </row>
    <row r="9" spans="1:9" s="366" customFormat="1" ht="117.75" customHeight="1" x14ac:dyDescent="0.2">
      <c r="A9" s="355" t="s">
        <v>1494</v>
      </c>
      <c r="B9" s="358" t="s">
        <v>45</v>
      </c>
      <c r="C9" s="355" t="s">
        <v>77</v>
      </c>
      <c r="D9" s="358" t="s">
        <v>35</v>
      </c>
      <c r="E9" s="183">
        <v>189</v>
      </c>
      <c r="F9" s="361">
        <v>44429</v>
      </c>
      <c r="G9" s="355" t="s">
        <v>1495</v>
      </c>
      <c r="H9" s="355" t="s">
        <v>34</v>
      </c>
      <c r="I9" s="355" t="s">
        <v>181</v>
      </c>
    </row>
    <row r="10" spans="1:9" s="367" customFormat="1" ht="91.5" customHeight="1" x14ac:dyDescent="0.2">
      <c r="A10" s="355" t="s">
        <v>1496</v>
      </c>
      <c r="B10" s="358" t="s">
        <v>44</v>
      </c>
      <c r="C10" s="355" t="s">
        <v>119</v>
      </c>
      <c r="D10" s="358" t="s">
        <v>19</v>
      </c>
      <c r="E10" s="183">
        <v>2141</v>
      </c>
      <c r="F10" s="361">
        <v>44418</v>
      </c>
      <c r="G10" s="355" t="s">
        <v>1497</v>
      </c>
      <c r="H10" s="355" t="s">
        <v>34</v>
      </c>
      <c r="I10" s="355" t="s">
        <v>181</v>
      </c>
    </row>
    <row r="11" spans="1:9" s="366" customFormat="1" ht="69" customHeight="1" x14ac:dyDescent="0.2">
      <c r="A11" s="355" t="s">
        <v>1498</v>
      </c>
      <c r="B11" s="358" t="s">
        <v>44</v>
      </c>
      <c r="C11" s="355" t="s">
        <v>119</v>
      </c>
      <c r="D11" s="358" t="s">
        <v>19</v>
      </c>
      <c r="E11" s="183">
        <v>2121</v>
      </c>
      <c r="F11" s="361">
        <v>44411</v>
      </c>
      <c r="G11" s="355" t="s">
        <v>1499</v>
      </c>
      <c r="H11" s="355" t="s">
        <v>34</v>
      </c>
      <c r="I11" s="355" t="s">
        <v>181</v>
      </c>
    </row>
    <row r="12" spans="1:9" s="367" customFormat="1" ht="69" customHeight="1" x14ac:dyDescent="0.2">
      <c r="A12" s="355" t="s">
        <v>1500</v>
      </c>
      <c r="B12" s="358" t="s">
        <v>44</v>
      </c>
      <c r="C12" s="355" t="s">
        <v>119</v>
      </c>
      <c r="D12" s="358" t="s">
        <v>19</v>
      </c>
      <c r="E12" s="365">
        <v>2114</v>
      </c>
      <c r="F12" s="361">
        <v>44406</v>
      </c>
      <c r="G12" s="355" t="s">
        <v>1501</v>
      </c>
      <c r="H12" s="355" t="s">
        <v>34</v>
      </c>
      <c r="I12" s="355" t="s">
        <v>221</v>
      </c>
    </row>
    <row r="13" spans="1:9" s="235" customFormat="1" ht="89.25" customHeight="1" x14ac:dyDescent="0.2">
      <c r="A13" s="355" t="s">
        <v>175</v>
      </c>
      <c r="B13" s="358" t="s">
        <v>45</v>
      </c>
      <c r="C13" s="355" t="s">
        <v>1502</v>
      </c>
      <c r="D13" s="358" t="s">
        <v>1503</v>
      </c>
      <c r="E13" s="365">
        <v>10</v>
      </c>
      <c r="F13" s="361">
        <v>44358</v>
      </c>
      <c r="G13" s="355" t="s">
        <v>1504</v>
      </c>
      <c r="H13" s="355" t="s">
        <v>34</v>
      </c>
      <c r="I13" s="355" t="s">
        <v>1124</v>
      </c>
    </row>
    <row r="14" spans="1:9" ht="39.75" customHeight="1" x14ac:dyDescent="0.2">
      <c r="A14" s="355" t="s">
        <v>1505</v>
      </c>
      <c r="B14" s="358" t="s">
        <v>44</v>
      </c>
      <c r="C14" s="355" t="s">
        <v>223</v>
      </c>
      <c r="D14" s="358" t="s">
        <v>35</v>
      </c>
      <c r="E14" s="369">
        <v>616</v>
      </c>
      <c r="F14" s="361">
        <v>44351</v>
      </c>
      <c r="G14" s="355" t="s">
        <v>1506</v>
      </c>
      <c r="H14" s="355" t="s">
        <v>34</v>
      </c>
      <c r="I14" s="355" t="s">
        <v>1507</v>
      </c>
    </row>
    <row r="15" spans="1:9" ht="84.75" customHeight="1" x14ac:dyDescent="0.2">
      <c r="A15" s="355" t="s">
        <v>175</v>
      </c>
      <c r="B15" s="358" t="s">
        <v>44</v>
      </c>
      <c r="C15" s="355" t="s">
        <v>176</v>
      </c>
      <c r="D15" s="358" t="s">
        <v>76</v>
      </c>
      <c r="E15" s="365">
        <v>777</v>
      </c>
      <c r="F15" s="361">
        <v>44349</v>
      </c>
      <c r="G15" s="355" t="s">
        <v>1508</v>
      </c>
      <c r="H15" s="355" t="s">
        <v>34</v>
      </c>
      <c r="I15" s="355" t="s">
        <v>1124</v>
      </c>
    </row>
    <row r="16" spans="1:9" s="236" customFormat="1" ht="28.5" x14ac:dyDescent="0.2">
      <c r="A16" s="355" t="s">
        <v>1509</v>
      </c>
      <c r="B16" s="358" t="s">
        <v>44</v>
      </c>
      <c r="C16" s="355" t="s">
        <v>119</v>
      </c>
      <c r="D16" s="358" t="s">
        <v>19</v>
      </c>
      <c r="E16" s="370">
        <v>2088</v>
      </c>
      <c r="F16" s="361">
        <v>44328</v>
      </c>
      <c r="G16" s="355" t="s">
        <v>1510</v>
      </c>
      <c r="H16" s="355" t="s">
        <v>34</v>
      </c>
      <c r="I16" s="355" t="s">
        <v>181</v>
      </c>
    </row>
    <row r="17" spans="1:9" s="236" customFormat="1" ht="42.75" x14ac:dyDescent="0.2">
      <c r="A17" s="355" t="s">
        <v>178</v>
      </c>
      <c r="B17" s="358" t="s">
        <v>45</v>
      </c>
      <c r="C17" s="355" t="s">
        <v>185</v>
      </c>
      <c r="D17" s="358" t="s">
        <v>35</v>
      </c>
      <c r="E17" s="371">
        <v>103</v>
      </c>
      <c r="F17" s="361">
        <v>44281</v>
      </c>
      <c r="G17" s="355" t="s">
        <v>1125</v>
      </c>
      <c r="H17" s="355" t="s">
        <v>34</v>
      </c>
      <c r="I17" s="355" t="s">
        <v>170</v>
      </c>
    </row>
    <row r="18" spans="1:9" ht="58.5" customHeight="1" x14ac:dyDescent="0.2">
      <c r="A18" s="355" t="s">
        <v>175</v>
      </c>
      <c r="B18" s="358" t="s">
        <v>44</v>
      </c>
      <c r="C18" s="355" t="s">
        <v>1122</v>
      </c>
      <c r="D18" s="358" t="s">
        <v>76</v>
      </c>
      <c r="E18" s="184">
        <v>223</v>
      </c>
      <c r="F18" s="361">
        <v>44252</v>
      </c>
      <c r="G18" s="355" t="s">
        <v>1123</v>
      </c>
      <c r="H18" s="355" t="s">
        <v>34</v>
      </c>
      <c r="I18" s="355" t="s">
        <v>1124</v>
      </c>
    </row>
    <row r="19" spans="1:9" ht="28.5" x14ac:dyDescent="0.2">
      <c r="A19" s="355" t="s">
        <v>168</v>
      </c>
      <c r="B19" s="358" t="s">
        <v>44</v>
      </c>
      <c r="C19" s="355" t="s">
        <v>50</v>
      </c>
      <c r="D19" s="358" t="s">
        <v>35</v>
      </c>
      <c r="E19" s="184">
        <v>1786</v>
      </c>
      <c r="F19" s="361">
        <v>44194</v>
      </c>
      <c r="G19" s="355" t="s">
        <v>169</v>
      </c>
      <c r="H19" s="355" t="s">
        <v>34</v>
      </c>
      <c r="I19" s="355" t="s">
        <v>170</v>
      </c>
    </row>
    <row r="20" spans="1:9" ht="28.5" x14ac:dyDescent="0.2">
      <c r="A20" s="355" t="s">
        <v>197</v>
      </c>
      <c r="B20" s="358" t="s">
        <v>44</v>
      </c>
      <c r="C20" s="355" t="s">
        <v>50</v>
      </c>
      <c r="D20" s="358" t="s">
        <v>35</v>
      </c>
      <c r="E20" s="276">
        <v>1785</v>
      </c>
      <c r="F20" s="361">
        <v>44194</v>
      </c>
      <c r="G20" s="355" t="s">
        <v>198</v>
      </c>
      <c r="H20" s="355" t="s">
        <v>34</v>
      </c>
      <c r="I20" s="355" t="s">
        <v>170</v>
      </c>
    </row>
    <row r="21" spans="1:9" s="236" customFormat="1" ht="57" x14ac:dyDescent="0.2">
      <c r="A21" s="355" t="s">
        <v>206</v>
      </c>
      <c r="B21" s="358" t="s">
        <v>75</v>
      </c>
      <c r="C21" s="355" t="s">
        <v>179</v>
      </c>
      <c r="D21" s="358" t="s">
        <v>76</v>
      </c>
      <c r="E21" s="371">
        <v>130</v>
      </c>
      <c r="F21" s="361">
        <v>44057</v>
      </c>
      <c r="G21" s="355" t="s">
        <v>1126</v>
      </c>
      <c r="H21" s="355" t="s">
        <v>34</v>
      </c>
      <c r="I21" s="355" t="s">
        <v>194</v>
      </c>
    </row>
    <row r="22" spans="1:9" ht="72.75" customHeight="1" x14ac:dyDescent="0.2">
      <c r="A22" s="355" t="s">
        <v>171</v>
      </c>
      <c r="B22" s="358" t="s">
        <v>44</v>
      </c>
      <c r="C22" s="355" t="s">
        <v>172</v>
      </c>
      <c r="D22" s="358" t="s">
        <v>35</v>
      </c>
      <c r="E22" s="184">
        <v>676</v>
      </c>
      <c r="F22" s="361">
        <v>43970</v>
      </c>
      <c r="G22" s="355" t="s">
        <v>173</v>
      </c>
      <c r="H22" s="355" t="s">
        <v>34</v>
      </c>
      <c r="I22" s="355" t="s">
        <v>174</v>
      </c>
    </row>
    <row r="23" spans="1:9" ht="66.75" customHeight="1" x14ac:dyDescent="0.2">
      <c r="A23" s="355" t="s">
        <v>166</v>
      </c>
      <c r="B23" s="358" t="s">
        <v>44</v>
      </c>
      <c r="C23" s="355" t="s">
        <v>172</v>
      </c>
      <c r="D23" s="358" t="s">
        <v>76</v>
      </c>
      <c r="E23" s="370">
        <v>385</v>
      </c>
      <c r="F23" s="361">
        <v>43902</v>
      </c>
      <c r="G23" s="355" t="s">
        <v>180</v>
      </c>
      <c r="H23" s="355" t="s">
        <v>177</v>
      </c>
      <c r="I23" s="355" t="s">
        <v>167</v>
      </c>
    </row>
    <row r="24" spans="1:9" ht="81.75" customHeight="1" x14ac:dyDescent="0.2">
      <c r="A24" s="355" t="s">
        <v>182</v>
      </c>
      <c r="B24" s="358" t="s">
        <v>44</v>
      </c>
      <c r="C24" s="355" t="s">
        <v>50</v>
      </c>
      <c r="D24" s="358" t="s">
        <v>35</v>
      </c>
      <c r="E24" s="183" t="s">
        <v>183</v>
      </c>
      <c r="F24" s="361">
        <v>43888</v>
      </c>
      <c r="G24" s="355" t="s">
        <v>184</v>
      </c>
      <c r="H24" s="355" t="s">
        <v>1</v>
      </c>
      <c r="I24" s="355" t="s">
        <v>170</v>
      </c>
    </row>
    <row r="25" spans="1:9" ht="42.75" x14ac:dyDescent="0.2">
      <c r="A25" s="355" t="s">
        <v>206</v>
      </c>
      <c r="B25" s="358" t="s">
        <v>75</v>
      </c>
      <c r="C25" s="355" t="s">
        <v>179</v>
      </c>
      <c r="D25" s="358" t="s">
        <v>76</v>
      </c>
      <c r="E25" s="276">
        <v>20</v>
      </c>
      <c r="F25" s="361">
        <v>43859</v>
      </c>
      <c r="G25" s="355" t="s">
        <v>1127</v>
      </c>
      <c r="H25" s="355" t="s">
        <v>34</v>
      </c>
      <c r="I25" s="355" t="s">
        <v>194</v>
      </c>
    </row>
    <row r="26" spans="1:9" ht="57" x14ac:dyDescent="0.2">
      <c r="A26" s="355" t="s">
        <v>186</v>
      </c>
      <c r="B26" s="358" t="s">
        <v>45</v>
      </c>
      <c r="C26" s="355" t="s">
        <v>185</v>
      </c>
      <c r="D26" s="358" t="s">
        <v>17</v>
      </c>
      <c r="E26" s="184">
        <v>492</v>
      </c>
      <c r="F26" s="361">
        <v>43692</v>
      </c>
      <c r="G26" s="355" t="s">
        <v>187</v>
      </c>
      <c r="H26" s="232" t="s">
        <v>34</v>
      </c>
      <c r="I26" s="355" t="s">
        <v>188</v>
      </c>
    </row>
    <row r="27" spans="1:9" ht="101.25" customHeight="1" x14ac:dyDescent="0.2">
      <c r="A27" s="355" t="s">
        <v>189</v>
      </c>
      <c r="B27" s="358" t="s">
        <v>75</v>
      </c>
      <c r="C27" s="355" t="s">
        <v>179</v>
      </c>
      <c r="D27" s="358" t="s">
        <v>76</v>
      </c>
      <c r="E27" s="372">
        <v>148</v>
      </c>
      <c r="F27" s="361">
        <v>43671</v>
      </c>
      <c r="G27" s="355" t="s">
        <v>190</v>
      </c>
      <c r="H27" s="232" t="s">
        <v>191</v>
      </c>
      <c r="I27" s="355" t="s">
        <v>181</v>
      </c>
    </row>
    <row r="28" spans="1:9" ht="42.75" x14ac:dyDescent="0.2">
      <c r="A28" s="355" t="s">
        <v>192</v>
      </c>
      <c r="B28" s="358" t="s">
        <v>44</v>
      </c>
      <c r="C28" s="355" t="s">
        <v>119</v>
      </c>
      <c r="D28" s="358" t="s">
        <v>19</v>
      </c>
      <c r="E28" s="183">
        <v>1960</v>
      </c>
      <c r="F28" s="361">
        <v>43643</v>
      </c>
      <c r="G28" s="355" t="s">
        <v>193</v>
      </c>
      <c r="H28" s="355" t="s">
        <v>34</v>
      </c>
      <c r="I28" s="355" t="s">
        <v>194</v>
      </c>
    </row>
    <row r="29" spans="1:9" ht="42.75" x14ac:dyDescent="0.2">
      <c r="A29" s="355" t="s">
        <v>199</v>
      </c>
      <c r="B29" s="358" t="s">
        <v>44</v>
      </c>
      <c r="C29" s="355" t="s">
        <v>200</v>
      </c>
      <c r="D29" s="358" t="s">
        <v>25</v>
      </c>
      <c r="E29" s="184">
        <v>6176</v>
      </c>
      <c r="F29" s="361">
        <v>43383</v>
      </c>
      <c r="G29" s="355" t="s">
        <v>201</v>
      </c>
      <c r="H29" s="355" t="s">
        <v>34</v>
      </c>
      <c r="I29" s="355" t="s">
        <v>181</v>
      </c>
    </row>
    <row r="30" spans="1:9" ht="42.75" x14ac:dyDescent="0.2">
      <c r="A30" s="355" t="s">
        <v>202</v>
      </c>
      <c r="B30" s="358" t="s">
        <v>44</v>
      </c>
      <c r="C30" s="355" t="s">
        <v>50</v>
      </c>
      <c r="D30" s="358" t="s">
        <v>35</v>
      </c>
      <c r="E30" s="183">
        <v>612</v>
      </c>
      <c r="F30" s="361">
        <v>43194</v>
      </c>
      <c r="G30" s="355" t="s">
        <v>203</v>
      </c>
      <c r="H30" s="355" t="s">
        <v>34</v>
      </c>
      <c r="I30" s="355" t="s">
        <v>181</v>
      </c>
    </row>
    <row r="31" spans="1:9" ht="114" x14ac:dyDescent="0.2">
      <c r="A31" s="355" t="s">
        <v>204</v>
      </c>
      <c r="B31" s="358" t="s">
        <v>45</v>
      </c>
      <c r="C31" s="355" t="s">
        <v>77</v>
      </c>
      <c r="D31" s="358" t="s">
        <v>35</v>
      </c>
      <c r="E31" s="183">
        <v>118</v>
      </c>
      <c r="F31" s="361">
        <v>43158</v>
      </c>
      <c r="G31" s="355" t="s">
        <v>205</v>
      </c>
      <c r="H31" s="355" t="s">
        <v>34</v>
      </c>
      <c r="I31" s="355" t="s">
        <v>181</v>
      </c>
    </row>
    <row r="32" spans="1:9" ht="57" x14ac:dyDescent="0.2">
      <c r="A32" s="355" t="s">
        <v>222</v>
      </c>
      <c r="B32" s="358" t="s">
        <v>44</v>
      </c>
      <c r="C32" s="355" t="s">
        <v>223</v>
      </c>
      <c r="D32" s="358" t="s">
        <v>76</v>
      </c>
      <c r="E32" s="184">
        <v>5008</v>
      </c>
      <c r="F32" s="361">
        <v>43068</v>
      </c>
      <c r="G32" s="355" t="s">
        <v>225</v>
      </c>
      <c r="H32" s="355" t="s">
        <v>34</v>
      </c>
      <c r="I32" s="355" t="s">
        <v>181</v>
      </c>
    </row>
    <row r="33" spans="1:9" ht="28.5" x14ac:dyDescent="0.2">
      <c r="A33" s="355" t="s">
        <v>206</v>
      </c>
      <c r="B33" s="358" t="s">
        <v>75</v>
      </c>
      <c r="C33" s="355" t="s">
        <v>179</v>
      </c>
      <c r="D33" s="358" t="s">
        <v>76</v>
      </c>
      <c r="E33" s="183">
        <v>195</v>
      </c>
      <c r="F33" s="361">
        <v>43026</v>
      </c>
      <c r="G33" s="355" t="s">
        <v>207</v>
      </c>
      <c r="H33" s="355" t="s">
        <v>1128</v>
      </c>
      <c r="I33" s="355" t="s">
        <v>194</v>
      </c>
    </row>
    <row r="34" spans="1:9" ht="28.5" x14ac:dyDescent="0.2">
      <c r="A34" s="355" t="s">
        <v>208</v>
      </c>
      <c r="B34" s="358" t="s">
        <v>45</v>
      </c>
      <c r="C34" s="355" t="s">
        <v>209</v>
      </c>
      <c r="D34" s="358" t="s">
        <v>25</v>
      </c>
      <c r="E34" s="184">
        <v>4</v>
      </c>
      <c r="F34" s="361">
        <v>43019</v>
      </c>
      <c r="G34" s="355" t="s">
        <v>49</v>
      </c>
      <c r="H34" s="355" t="s">
        <v>34</v>
      </c>
      <c r="I34" s="355" t="s">
        <v>181</v>
      </c>
    </row>
    <row r="35" spans="1:9" ht="42.75" x14ac:dyDescent="0.2">
      <c r="A35" s="355" t="s">
        <v>210</v>
      </c>
      <c r="B35" s="358" t="s">
        <v>45</v>
      </c>
      <c r="C35" s="355" t="s">
        <v>209</v>
      </c>
      <c r="D35" s="358" t="s">
        <v>25</v>
      </c>
      <c r="E35" s="184">
        <v>5</v>
      </c>
      <c r="F35" s="361">
        <v>43019</v>
      </c>
      <c r="G35" s="355" t="s">
        <v>211</v>
      </c>
      <c r="H35" s="355" t="s">
        <v>34</v>
      </c>
      <c r="I35" s="355" t="s">
        <v>181</v>
      </c>
    </row>
    <row r="36" spans="1:9" ht="42.75" x14ac:dyDescent="0.2">
      <c r="A36" s="355" t="s">
        <v>212</v>
      </c>
      <c r="B36" s="358" t="s">
        <v>44</v>
      </c>
      <c r="C36" s="355" t="s">
        <v>48</v>
      </c>
      <c r="D36" s="358" t="s">
        <v>76</v>
      </c>
      <c r="E36" s="183">
        <v>390</v>
      </c>
      <c r="F36" s="361">
        <v>42885</v>
      </c>
      <c r="G36" s="355" t="s">
        <v>213</v>
      </c>
      <c r="H36" s="355" t="s">
        <v>34</v>
      </c>
      <c r="I36" s="355" t="s">
        <v>214</v>
      </c>
    </row>
    <row r="37" spans="1:9" ht="71.25" x14ac:dyDescent="0.2">
      <c r="A37" s="355" t="s">
        <v>215</v>
      </c>
      <c r="B37" s="358" t="s">
        <v>44</v>
      </c>
      <c r="C37" s="355" t="s">
        <v>50</v>
      </c>
      <c r="D37" s="358" t="s">
        <v>216</v>
      </c>
      <c r="E37" s="183">
        <v>894</v>
      </c>
      <c r="F37" s="361">
        <v>42883</v>
      </c>
      <c r="G37" s="355" t="s">
        <v>217</v>
      </c>
      <c r="H37" s="355" t="s">
        <v>218</v>
      </c>
      <c r="I37" s="355" t="s">
        <v>181</v>
      </c>
    </row>
    <row r="38" spans="1:9" ht="42.75" x14ac:dyDescent="0.2">
      <c r="A38" s="355" t="s">
        <v>219</v>
      </c>
      <c r="B38" s="358" t="s">
        <v>44</v>
      </c>
      <c r="C38" s="355" t="s">
        <v>50</v>
      </c>
      <c r="D38" s="358" t="s">
        <v>35</v>
      </c>
      <c r="E38" s="183">
        <v>648</v>
      </c>
      <c r="F38" s="361">
        <v>42844</v>
      </c>
      <c r="G38" s="355" t="s">
        <v>220</v>
      </c>
      <c r="H38" s="355" t="s">
        <v>34</v>
      </c>
      <c r="I38" s="355" t="s">
        <v>221</v>
      </c>
    </row>
    <row r="39" spans="1:9" ht="71.25" x14ac:dyDescent="0.2">
      <c r="A39" s="355" t="s">
        <v>222</v>
      </c>
      <c r="B39" s="358" t="s">
        <v>44</v>
      </c>
      <c r="C39" s="355" t="s">
        <v>223</v>
      </c>
      <c r="D39" s="358" t="s">
        <v>76</v>
      </c>
      <c r="E39" s="183">
        <v>1530</v>
      </c>
      <c r="F39" s="361">
        <v>42832</v>
      </c>
      <c r="G39" s="355" t="s">
        <v>224</v>
      </c>
      <c r="H39" s="355" t="s">
        <v>1129</v>
      </c>
      <c r="I39" s="355" t="s">
        <v>181</v>
      </c>
    </row>
    <row r="40" spans="1:9" ht="42.75" x14ac:dyDescent="0.2">
      <c r="A40" s="355" t="s">
        <v>226</v>
      </c>
      <c r="B40" s="358" t="s">
        <v>44</v>
      </c>
      <c r="C40" s="355" t="s">
        <v>223</v>
      </c>
      <c r="D40" s="358" t="s">
        <v>76</v>
      </c>
      <c r="E40" s="183">
        <v>1111</v>
      </c>
      <c r="F40" s="361">
        <v>42821</v>
      </c>
      <c r="G40" s="355" t="s">
        <v>227</v>
      </c>
      <c r="H40" s="355" t="s">
        <v>34</v>
      </c>
      <c r="I40" s="355" t="s">
        <v>228</v>
      </c>
    </row>
    <row r="41" spans="1:9" ht="85.5" x14ac:dyDescent="0.2">
      <c r="A41" s="355" t="s">
        <v>229</v>
      </c>
      <c r="B41" s="358" t="s">
        <v>44</v>
      </c>
      <c r="C41" s="355" t="s">
        <v>119</v>
      </c>
      <c r="D41" s="358" t="s">
        <v>19</v>
      </c>
      <c r="E41" s="183">
        <v>1822</v>
      </c>
      <c r="F41" s="361">
        <v>42739</v>
      </c>
      <c r="G41" s="355" t="s">
        <v>1130</v>
      </c>
      <c r="H41" s="355" t="s">
        <v>34</v>
      </c>
      <c r="I41" s="355" t="s">
        <v>230</v>
      </c>
    </row>
    <row r="42" spans="1:9" ht="71.25" customHeight="1" x14ac:dyDescent="0.2">
      <c r="A42" s="355" t="s">
        <v>231</v>
      </c>
      <c r="B42" s="358" t="s">
        <v>44</v>
      </c>
      <c r="C42" s="355" t="s">
        <v>119</v>
      </c>
      <c r="D42" s="358" t="s">
        <v>19</v>
      </c>
      <c r="E42" s="373" t="s">
        <v>232</v>
      </c>
      <c r="F42" s="361">
        <v>42664</v>
      </c>
      <c r="G42" s="355" t="s">
        <v>233</v>
      </c>
      <c r="H42" s="355" t="s">
        <v>34</v>
      </c>
      <c r="I42" s="355" t="s">
        <v>181</v>
      </c>
    </row>
    <row r="43" spans="1:9" ht="42.75" x14ac:dyDescent="0.2">
      <c r="A43" s="355" t="s">
        <v>234</v>
      </c>
      <c r="B43" s="358" t="s">
        <v>44</v>
      </c>
      <c r="C43" s="355" t="s">
        <v>119</v>
      </c>
      <c r="D43" s="358" t="s">
        <v>23</v>
      </c>
      <c r="E43" s="183">
        <v>1780</v>
      </c>
      <c r="F43" s="361">
        <v>42492</v>
      </c>
      <c r="G43" s="355" t="s">
        <v>235</v>
      </c>
      <c r="H43" s="355" t="s">
        <v>34</v>
      </c>
      <c r="I43" s="355" t="s">
        <v>181</v>
      </c>
    </row>
    <row r="44" spans="1:9" s="236" customFormat="1" ht="28.5" x14ac:dyDescent="0.2">
      <c r="A44" s="355" t="s">
        <v>236</v>
      </c>
      <c r="B44" s="358" t="s">
        <v>44</v>
      </c>
      <c r="C44" s="355" t="s">
        <v>223</v>
      </c>
      <c r="D44" s="358" t="s">
        <v>76</v>
      </c>
      <c r="E44" s="183">
        <v>2851</v>
      </c>
      <c r="F44" s="361">
        <v>42213</v>
      </c>
      <c r="G44" s="232" t="s">
        <v>237</v>
      </c>
      <c r="H44" s="355" t="s">
        <v>34</v>
      </c>
      <c r="I44" s="355" t="s">
        <v>238</v>
      </c>
    </row>
    <row r="45" spans="1:9" ht="53.25" customHeight="1" x14ac:dyDescent="0.2">
      <c r="A45" s="355" t="s">
        <v>239</v>
      </c>
      <c r="B45" s="358" t="s">
        <v>44</v>
      </c>
      <c r="C45" s="355" t="s">
        <v>50</v>
      </c>
      <c r="D45" s="358" t="s">
        <v>35</v>
      </c>
      <c r="E45" s="183">
        <v>1072</v>
      </c>
      <c r="F45" s="361">
        <v>42150</v>
      </c>
      <c r="G45" s="355" t="s">
        <v>240</v>
      </c>
      <c r="H45" s="355" t="s">
        <v>34</v>
      </c>
      <c r="I45" s="355" t="s">
        <v>181</v>
      </c>
    </row>
    <row r="46" spans="1:9" ht="409.5" x14ac:dyDescent="0.2">
      <c r="A46" s="355" t="s">
        <v>241</v>
      </c>
      <c r="B46" s="358" t="s">
        <v>44</v>
      </c>
      <c r="C46" s="355" t="s">
        <v>50</v>
      </c>
      <c r="D46" s="358" t="s">
        <v>35</v>
      </c>
      <c r="E46" s="276">
        <v>1083</v>
      </c>
      <c r="F46" s="361">
        <v>42150</v>
      </c>
      <c r="G46" s="355" t="s">
        <v>242</v>
      </c>
      <c r="H46" s="354" t="s">
        <v>243</v>
      </c>
      <c r="I46" s="355" t="s">
        <v>181</v>
      </c>
    </row>
    <row r="47" spans="1:9" ht="99.75" x14ac:dyDescent="0.2">
      <c r="A47" s="355" t="s">
        <v>244</v>
      </c>
      <c r="B47" s="358" t="s">
        <v>44</v>
      </c>
      <c r="C47" s="355" t="s">
        <v>50</v>
      </c>
      <c r="D47" s="358" t="s">
        <v>35</v>
      </c>
      <c r="E47" s="183">
        <v>472</v>
      </c>
      <c r="F47" s="361">
        <v>42080</v>
      </c>
      <c r="G47" s="355" t="s">
        <v>245</v>
      </c>
      <c r="H47" s="355" t="s">
        <v>246</v>
      </c>
      <c r="I47" s="355" t="s">
        <v>247</v>
      </c>
    </row>
    <row r="48" spans="1:9" ht="57" x14ac:dyDescent="0.2">
      <c r="A48" s="355" t="s">
        <v>327</v>
      </c>
      <c r="B48" s="358" t="s">
        <v>45</v>
      </c>
      <c r="C48" s="355" t="s">
        <v>185</v>
      </c>
      <c r="D48" s="358" t="s">
        <v>35</v>
      </c>
      <c r="E48" s="184">
        <v>44</v>
      </c>
      <c r="F48" s="361">
        <v>42039</v>
      </c>
      <c r="G48" s="374" t="s">
        <v>1131</v>
      </c>
      <c r="H48" s="355" t="s">
        <v>34</v>
      </c>
      <c r="I48" s="355" t="s">
        <v>195</v>
      </c>
    </row>
    <row r="49" spans="1:9" ht="42.75" x14ac:dyDescent="0.2">
      <c r="A49" s="355" t="s">
        <v>171</v>
      </c>
      <c r="B49" s="358" t="s">
        <v>44</v>
      </c>
      <c r="C49" s="355" t="s">
        <v>172</v>
      </c>
      <c r="D49" s="358" t="s">
        <v>35</v>
      </c>
      <c r="E49" s="184">
        <v>1477</v>
      </c>
      <c r="F49" s="361">
        <v>41856</v>
      </c>
      <c r="G49" s="355" t="s">
        <v>248</v>
      </c>
      <c r="H49" s="355" t="s">
        <v>249</v>
      </c>
      <c r="I49" s="355" t="s">
        <v>174</v>
      </c>
    </row>
    <row r="50" spans="1:9" ht="42.75" x14ac:dyDescent="0.2">
      <c r="A50" s="355" t="s">
        <v>250</v>
      </c>
      <c r="B50" s="358" t="s">
        <v>44</v>
      </c>
      <c r="C50" s="355" t="s">
        <v>223</v>
      </c>
      <c r="D50" s="358" t="s">
        <v>35</v>
      </c>
      <c r="E50" s="183">
        <v>1443</v>
      </c>
      <c r="F50" s="361">
        <v>41851</v>
      </c>
      <c r="G50" s="355" t="s">
        <v>251</v>
      </c>
      <c r="H50" s="355" t="s">
        <v>252</v>
      </c>
      <c r="I50" s="355" t="s">
        <v>253</v>
      </c>
    </row>
    <row r="51" spans="1:9" ht="57" x14ac:dyDescent="0.2">
      <c r="A51" s="355" t="s">
        <v>254</v>
      </c>
      <c r="B51" s="358" t="s">
        <v>75</v>
      </c>
      <c r="C51" s="355" t="s">
        <v>179</v>
      </c>
      <c r="D51" s="358" t="s">
        <v>46</v>
      </c>
      <c r="E51" s="183">
        <v>2</v>
      </c>
      <c r="F51" s="361">
        <v>41848</v>
      </c>
      <c r="G51" s="355" t="s">
        <v>1132</v>
      </c>
      <c r="H51" s="355" t="s">
        <v>255</v>
      </c>
      <c r="I51" s="355" t="s">
        <v>170</v>
      </c>
    </row>
    <row r="52" spans="1:9" ht="71.25" x14ac:dyDescent="0.2">
      <c r="A52" s="355" t="s">
        <v>256</v>
      </c>
      <c r="B52" s="358" t="s">
        <v>45</v>
      </c>
      <c r="C52" s="355" t="s">
        <v>185</v>
      </c>
      <c r="D52" s="358" t="s">
        <v>35</v>
      </c>
      <c r="E52" s="184">
        <v>172</v>
      </c>
      <c r="F52" s="361">
        <v>41759</v>
      </c>
      <c r="G52" s="355" t="s">
        <v>257</v>
      </c>
      <c r="H52" s="355" t="s">
        <v>34</v>
      </c>
      <c r="I52" s="355" t="s">
        <v>258</v>
      </c>
    </row>
    <row r="53" spans="1:9" ht="28.5" x14ac:dyDescent="0.2">
      <c r="A53" s="355" t="s">
        <v>259</v>
      </c>
      <c r="B53" s="358" t="s">
        <v>44</v>
      </c>
      <c r="C53" s="355" t="s">
        <v>50</v>
      </c>
      <c r="D53" s="358" t="s">
        <v>35</v>
      </c>
      <c r="E53" s="183">
        <v>2943</v>
      </c>
      <c r="F53" s="361">
        <v>41625</v>
      </c>
      <c r="G53" s="355" t="s">
        <v>260</v>
      </c>
      <c r="H53" s="355" t="s">
        <v>34</v>
      </c>
      <c r="I53" s="355" t="s">
        <v>170</v>
      </c>
    </row>
    <row r="54" spans="1:9" ht="42.75" x14ac:dyDescent="0.2">
      <c r="A54" s="355" t="s">
        <v>261</v>
      </c>
      <c r="B54" s="358" t="s">
        <v>44</v>
      </c>
      <c r="C54" s="355" t="s">
        <v>48</v>
      </c>
      <c r="D54" s="358" t="s">
        <v>262</v>
      </c>
      <c r="E54" s="183" t="s">
        <v>263</v>
      </c>
      <c r="F54" s="361">
        <v>41613</v>
      </c>
      <c r="G54" s="355" t="s">
        <v>264</v>
      </c>
      <c r="H54" s="355" t="s">
        <v>34</v>
      </c>
      <c r="I54" s="355" t="s">
        <v>181</v>
      </c>
    </row>
    <row r="55" spans="1:9" ht="57" x14ac:dyDescent="0.2">
      <c r="A55" s="355" t="s">
        <v>265</v>
      </c>
      <c r="B55" s="358" t="s">
        <v>45</v>
      </c>
      <c r="C55" s="355" t="s">
        <v>209</v>
      </c>
      <c r="D55" s="358" t="s">
        <v>46</v>
      </c>
      <c r="E55" s="184">
        <v>528</v>
      </c>
      <c r="F55" s="361">
        <v>41541</v>
      </c>
      <c r="G55" s="355" t="s">
        <v>1133</v>
      </c>
      <c r="H55" s="355" t="s">
        <v>34</v>
      </c>
      <c r="I55" s="355" t="s">
        <v>170</v>
      </c>
    </row>
    <row r="56" spans="1:9" ht="28.5" x14ac:dyDescent="0.2">
      <c r="A56" s="355" t="s">
        <v>266</v>
      </c>
      <c r="B56" s="358" t="s">
        <v>44</v>
      </c>
      <c r="C56" s="355" t="s">
        <v>119</v>
      </c>
      <c r="D56" s="358" t="s">
        <v>19</v>
      </c>
      <c r="E56" s="183">
        <v>1635</v>
      </c>
      <c r="F56" s="361">
        <v>41436</v>
      </c>
      <c r="G56" s="355" t="s">
        <v>267</v>
      </c>
      <c r="H56" s="355" t="s">
        <v>34</v>
      </c>
      <c r="I56" s="355" t="s">
        <v>221</v>
      </c>
    </row>
    <row r="57" spans="1:9" ht="119.25" customHeight="1" x14ac:dyDescent="0.2">
      <c r="A57" s="355" t="s">
        <v>268</v>
      </c>
      <c r="B57" s="358" t="s">
        <v>44</v>
      </c>
      <c r="C57" s="355" t="s">
        <v>50</v>
      </c>
      <c r="D57" s="358" t="s">
        <v>35</v>
      </c>
      <c r="E57" s="184">
        <v>723</v>
      </c>
      <c r="F57" s="361">
        <v>41379</v>
      </c>
      <c r="G57" s="355" t="s">
        <v>269</v>
      </c>
      <c r="H57" s="238" t="s">
        <v>1</v>
      </c>
      <c r="I57" s="355" t="s">
        <v>270</v>
      </c>
    </row>
    <row r="58" spans="1:9" ht="57" x14ac:dyDescent="0.2">
      <c r="A58" s="355" t="s">
        <v>272</v>
      </c>
      <c r="B58" s="358" t="s">
        <v>44</v>
      </c>
      <c r="C58" s="355" t="s">
        <v>223</v>
      </c>
      <c r="D58" s="358" t="s">
        <v>76</v>
      </c>
      <c r="E58" s="183">
        <v>1409</v>
      </c>
      <c r="F58" s="361">
        <v>41113</v>
      </c>
      <c r="G58" s="355" t="s">
        <v>273</v>
      </c>
      <c r="H58" s="355" t="s">
        <v>34</v>
      </c>
      <c r="I58" s="355" t="s">
        <v>274</v>
      </c>
    </row>
    <row r="59" spans="1:9" ht="102" customHeight="1" x14ac:dyDescent="0.2">
      <c r="A59" s="355" t="s">
        <v>275</v>
      </c>
      <c r="B59" s="358" t="s">
        <v>44</v>
      </c>
      <c r="C59" s="355" t="s">
        <v>223</v>
      </c>
      <c r="D59" s="358" t="s">
        <v>76</v>
      </c>
      <c r="E59" s="183">
        <v>1356</v>
      </c>
      <c r="F59" s="361">
        <v>41108</v>
      </c>
      <c r="G59" s="355" t="s">
        <v>276</v>
      </c>
      <c r="H59" s="355" t="s">
        <v>34</v>
      </c>
      <c r="I59" s="355" t="s">
        <v>277</v>
      </c>
    </row>
    <row r="60" spans="1:9" s="367" customFormat="1" ht="67.5" customHeight="1" x14ac:dyDescent="0.2">
      <c r="A60" s="355" t="s">
        <v>278</v>
      </c>
      <c r="B60" s="358" t="s">
        <v>44</v>
      </c>
      <c r="C60" s="355" t="s">
        <v>119</v>
      </c>
      <c r="D60" s="358" t="s">
        <v>19</v>
      </c>
      <c r="E60" s="183">
        <v>1562</v>
      </c>
      <c r="F60" s="361">
        <v>41101</v>
      </c>
      <c r="G60" s="355" t="s">
        <v>279</v>
      </c>
      <c r="H60" s="355" t="s">
        <v>34</v>
      </c>
      <c r="I60" s="355" t="s">
        <v>181</v>
      </c>
    </row>
    <row r="61" spans="1:9" ht="42.75" x14ac:dyDescent="0.2">
      <c r="A61" s="355" t="s">
        <v>280</v>
      </c>
      <c r="B61" s="358" t="s">
        <v>44</v>
      </c>
      <c r="C61" s="355" t="s">
        <v>281</v>
      </c>
      <c r="D61" s="358" t="s">
        <v>282</v>
      </c>
      <c r="E61" s="183" t="s">
        <v>283</v>
      </c>
      <c r="F61" s="361">
        <v>41080</v>
      </c>
      <c r="G61" s="355" t="s">
        <v>284</v>
      </c>
      <c r="H61" s="355" t="s">
        <v>34</v>
      </c>
      <c r="I61" s="355" t="s">
        <v>258</v>
      </c>
    </row>
    <row r="62" spans="1:9" ht="57" x14ac:dyDescent="0.2">
      <c r="A62" s="355" t="s">
        <v>285</v>
      </c>
      <c r="B62" s="358" t="s">
        <v>44</v>
      </c>
      <c r="C62" s="355" t="s">
        <v>223</v>
      </c>
      <c r="D62" s="358" t="s">
        <v>76</v>
      </c>
      <c r="E62" s="183">
        <v>652</v>
      </c>
      <c r="F62" s="361">
        <v>41029</v>
      </c>
      <c r="G62" s="355" t="s">
        <v>286</v>
      </c>
      <c r="H62" s="355" t="s">
        <v>287</v>
      </c>
      <c r="I62" s="355" t="s">
        <v>277</v>
      </c>
    </row>
    <row r="63" spans="1:9" ht="57" x14ac:dyDescent="0.2">
      <c r="A63" s="355" t="s">
        <v>288</v>
      </c>
      <c r="B63" s="358" t="s">
        <v>44</v>
      </c>
      <c r="C63" s="355" t="s">
        <v>119</v>
      </c>
      <c r="D63" s="358" t="s">
        <v>19</v>
      </c>
      <c r="E63" s="183">
        <v>1523</v>
      </c>
      <c r="F63" s="361">
        <v>41023</v>
      </c>
      <c r="G63" s="355" t="s">
        <v>289</v>
      </c>
      <c r="H63" s="355" t="s">
        <v>34</v>
      </c>
      <c r="I63" s="355" t="s">
        <v>290</v>
      </c>
    </row>
    <row r="64" spans="1:9" ht="42.75" x14ac:dyDescent="0.2">
      <c r="A64" s="355" t="s">
        <v>1488</v>
      </c>
      <c r="B64" s="358" t="s">
        <v>44</v>
      </c>
      <c r="C64" s="355" t="s">
        <v>119</v>
      </c>
      <c r="D64" s="358" t="s">
        <v>19</v>
      </c>
      <c r="E64" s="365">
        <v>1503</v>
      </c>
      <c r="F64" s="361">
        <v>40876</v>
      </c>
      <c r="G64" s="355" t="s">
        <v>1511</v>
      </c>
      <c r="H64" s="355" t="s">
        <v>34</v>
      </c>
      <c r="I64" s="355" t="s">
        <v>1512</v>
      </c>
    </row>
    <row r="65" spans="1:9" ht="66" customHeight="1" x14ac:dyDescent="0.2">
      <c r="A65" s="355" t="s">
        <v>291</v>
      </c>
      <c r="B65" s="358" t="s">
        <v>44</v>
      </c>
      <c r="C65" s="355" t="s">
        <v>50</v>
      </c>
      <c r="D65" s="358" t="s">
        <v>35</v>
      </c>
      <c r="E65" s="183">
        <v>4465</v>
      </c>
      <c r="F65" s="361">
        <v>40872</v>
      </c>
      <c r="G65" s="355" t="s">
        <v>292</v>
      </c>
      <c r="H65" s="355" t="s">
        <v>34</v>
      </c>
      <c r="I65" s="355" t="s">
        <v>170</v>
      </c>
    </row>
    <row r="66" spans="1:9" ht="42.75" x14ac:dyDescent="0.2">
      <c r="A66" s="355" t="s">
        <v>293</v>
      </c>
      <c r="B66" s="358" t="s">
        <v>44</v>
      </c>
      <c r="C66" s="355" t="s">
        <v>172</v>
      </c>
      <c r="D66" s="358" t="s">
        <v>76</v>
      </c>
      <c r="E66" s="183">
        <v>1918</v>
      </c>
      <c r="F66" s="361">
        <v>39969</v>
      </c>
      <c r="G66" s="355" t="s">
        <v>294</v>
      </c>
      <c r="H66" s="355" t="s">
        <v>34</v>
      </c>
      <c r="I66" s="355" t="s">
        <v>295</v>
      </c>
    </row>
    <row r="67" spans="1:9" ht="42.75" x14ac:dyDescent="0.2">
      <c r="A67" s="355" t="s">
        <v>296</v>
      </c>
      <c r="B67" s="358" t="s">
        <v>45</v>
      </c>
      <c r="C67" s="355" t="s">
        <v>209</v>
      </c>
      <c r="D67" s="358" t="s">
        <v>46</v>
      </c>
      <c r="E67" s="198">
        <v>336</v>
      </c>
      <c r="F67" s="361">
        <v>39715</v>
      </c>
      <c r="G67" s="355" t="s">
        <v>297</v>
      </c>
      <c r="H67" s="355" t="s">
        <v>34</v>
      </c>
      <c r="I67" s="355" t="s">
        <v>170</v>
      </c>
    </row>
    <row r="68" spans="1:9" ht="85.5" x14ac:dyDescent="0.2">
      <c r="A68" s="355" t="s">
        <v>298</v>
      </c>
      <c r="B68" s="358" t="s">
        <v>44</v>
      </c>
      <c r="C68" s="355" t="s">
        <v>172</v>
      </c>
      <c r="D68" s="358" t="s">
        <v>76</v>
      </c>
      <c r="E68" s="183">
        <v>2646</v>
      </c>
      <c r="F68" s="361">
        <v>39646</v>
      </c>
      <c r="G68" s="355" t="s">
        <v>299</v>
      </c>
      <c r="H68" s="355" t="s">
        <v>34</v>
      </c>
      <c r="I68" s="355" t="s">
        <v>300</v>
      </c>
    </row>
    <row r="69" spans="1:9" ht="28.5" x14ac:dyDescent="0.2">
      <c r="A69" s="355" t="s">
        <v>301</v>
      </c>
      <c r="B69" s="358" t="s">
        <v>44</v>
      </c>
      <c r="C69" s="355" t="s">
        <v>119</v>
      </c>
      <c r="D69" s="358" t="s">
        <v>23</v>
      </c>
      <c r="E69" s="183">
        <v>1221</v>
      </c>
      <c r="F69" s="361">
        <v>39645</v>
      </c>
      <c r="G69" s="355" t="s">
        <v>302</v>
      </c>
      <c r="H69" s="355" t="s">
        <v>34</v>
      </c>
      <c r="I69" s="355" t="s">
        <v>181</v>
      </c>
    </row>
    <row r="70" spans="1:9" ht="28.5" x14ac:dyDescent="0.2">
      <c r="A70" s="355" t="s">
        <v>303</v>
      </c>
      <c r="B70" s="358" t="s">
        <v>44</v>
      </c>
      <c r="C70" s="355" t="s">
        <v>172</v>
      </c>
      <c r="D70" s="358" t="s">
        <v>76</v>
      </c>
      <c r="E70" s="183">
        <v>1956</v>
      </c>
      <c r="F70" s="361">
        <v>39598</v>
      </c>
      <c r="G70" s="355" t="s">
        <v>304</v>
      </c>
      <c r="H70" s="355" t="s">
        <v>34</v>
      </c>
      <c r="I70" s="355" t="s">
        <v>305</v>
      </c>
    </row>
    <row r="71" spans="1:9" ht="57" x14ac:dyDescent="0.2">
      <c r="A71" s="355" t="s">
        <v>306</v>
      </c>
      <c r="B71" s="358" t="s">
        <v>44</v>
      </c>
      <c r="C71" s="355" t="s">
        <v>50</v>
      </c>
      <c r="D71" s="358" t="s">
        <v>35</v>
      </c>
      <c r="E71" s="276">
        <v>728</v>
      </c>
      <c r="F71" s="361">
        <v>39514</v>
      </c>
      <c r="G71" s="355" t="s">
        <v>307</v>
      </c>
      <c r="H71" s="355" t="s">
        <v>34</v>
      </c>
      <c r="I71" s="355" t="s">
        <v>308</v>
      </c>
    </row>
    <row r="72" spans="1:9" ht="57" x14ac:dyDescent="0.2">
      <c r="A72" s="355" t="s">
        <v>309</v>
      </c>
      <c r="B72" s="358" t="s">
        <v>44</v>
      </c>
      <c r="C72" s="355" t="s">
        <v>172</v>
      </c>
      <c r="D72" s="358" t="s">
        <v>76</v>
      </c>
      <c r="E72" s="183">
        <v>2346</v>
      </c>
      <c r="F72" s="361">
        <v>39274</v>
      </c>
      <c r="G72" s="355" t="s">
        <v>310</v>
      </c>
      <c r="H72" s="355" t="s">
        <v>311</v>
      </c>
      <c r="I72" s="355" t="s">
        <v>312</v>
      </c>
    </row>
    <row r="73" spans="1:9" ht="42.75" x14ac:dyDescent="0.2">
      <c r="A73" s="355" t="s">
        <v>313</v>
      </c>
      <c r="B73" s="358" t="s">
        <v>44</v>
      </c>
      <c r="C73" s="355" t="s">
        <v>172</v>
      </c>
      <c r="D73" s="358" t="s">
        <v>76</v>
      </c>
      <c r="E73" s="183">
        <v>1401</v>
      </c>
      <c r="F73" s="361">
        <v>39216</v>
      </c>
      <c r="G73" s="355" t="s">
        <v>314</v>
      </c>
      <c r="H73" s="355" t="s">
        <v>34</v>
      </c>
      <c r="I73" s="355" t="s">
        <v>315</v>
      </c>
    </row>
    <row r="74" spans="1:9" ht="59.25" customHeight="1" x14ac:dyDescent="0.2">
      <c r="A74" s="355" t="s">
        <v>316</v>
      </c>
      <c r="B74" s="358" t="s">
        <v>45</v>
      </c>
      <c r="C74" s="355" t="s">
        <v>185</v>
      </c>
      <c r="D74" s="358" t="s">
        <v>46</v>
      </c>
      <c r="E74" s="183">
        <v>276</v>
      </c>
      <c r="F74" s="361">
        <v>39140</v>
      </c>
      <c r="G74" s="355" t="s">
        <v>317</v>
      </c>
      <c r="H74" s="355" t="s">
        <v>318</v>
      </c>
      <c r="I74" s="355" t="s">
        <v>170</v>
      </c>
    </row>
    <row r="75" spans="1:9" ht="42.75" x14ac:dyDescent="0.2">
      <c r="A75" s="355" t="s">
        <v>319</v>
      </c>
      <c r="B75" s="358" t="s">
        <v>44</v>
      </c>
      <c r="C75" s="355" t="s">
        <v>172</v>
      </c>
      <c r="D75" s="358" t="s">
        <v>76</v>
      </c>
      <c r="E75" s="183">
        <v>58</v>
      </c>
      <c r="F75" s="361">
        <v>39097</v>
      </c>
      <c r="G75" s="355" t="s">
        <v>320</v>
      </c>
      <c r="H75" s="355" t="s">
        <v>34</v>
      </c>
      <c r="I75" s="355" t="s">
        <v>321</v>
      </c>
    </row>
    <row r="76" spans="1:9" ht="57" x14ac:dyDescent="0.2">
      <c r="A76" s="355" t="s">
        <v>322</v>
      </c>
      <c r="B76" s="358" t="s">
        <v>44</v>
      </c>
      <c r="C76" s="355" t="s">
        <v>119</v>
      </c>
      <c r="D76" s="358" t="s">
        <v>19</v>
      </c>
      <c r="E76" s="183">
        <v>1064</v>
      </c>
      <c r="F76" s="361">
        <v>38924</v>
      </c>
      <c r="G76" s="355" t="s">
        <v>323</v>
      </c>
      <c r="H76" s="355" t="s">
        <v>34</v>
      </c>
      <c r="I76" s="355" t="s">
        <v>324</v>
      </c>
    </row>
    <row r="77" spans="1:9" ht="57" x14ac:dyDescent="0.2">
      <c r="A77" s="355" t="s">
        <v>306</v>
      </c>
      <c r="B77" s="358" t="s">
        <v>44</v>
      </c>
      <c r="C77" s="355" t="s">
        <v>50</v>
      </c>
      <c r="D77" s="358" t="s">
        <v>35</v>
      </c>
      <c r="E77" s="183">
        <v>1931</v>
      </c>
      <c r="F77" s="361">
        <v>38880</v>
      </c>
      <c r="G77" s="355" t="s">
        <v>325</v>
      </c>
      <c r="H77" s="355" t="s">
        <v>326</v>
      </c>
      <c r="I77" s="355" t="s">
        <v>308</v>
      </c>
    </row>
    <row r="78" spans="1:9" ht="48.75" customHeight="1" x14ac:dyDescent="0.2">
      <c r="A78" s="355" t="s">
        <v>327</v>
      </c>
      <c r="B78" s="358" t="s">
        <v>44</v>
      </c>
      <c r="C78" s="355" t="s">
        <v>172</v>
      </c>
      <c r="D78" s="358" t="s">
        <v>19</v>
      </c>
      <c r="E78" s="183">
        <v>1010</v>
      </c>
      <c r="F78" s="361">
        <v>38743</v>
      </c>
      <c r="G78" s="355" t="s">
        <v>328</v>
      </c>
      <c r="H78" s="355" t="s">
        <v>329</v>
      </c>
      <c r="I78" s="355" t="s">
        <v>196</v>
      </c>
    </row>
    <row r="79" spans="1:9" ht="57.75" customHeight="1" x14ac:dyDescent="0.2">
      <c r="A79" s="355" t="s">
        <v>330</v>
      </c>
      <c r="B79" s="358" t="s">
        <v>44</v>
      </c>
      <c r="C79" s="355" t="s">
        <v>50</v>
      </c>
      <c r="D79" s="358" t="s">
        <v>35</v>
      </c>
      <c r="E79" s="183" t="s">
        <v>331</v>
      </c>
      <c r="F79" s="361">
        <v>38555</v>
      </c>
      <c r="G79" s="355" t="s">
        <v>332</v>
      </c>
      <c r="H79" s="355" t="s">
        <v>34</v>
      </c>
      <c r="I79" s="355" t="s">
        <v>181</v>
      </c>
    </row>
    <row r="80" spans="1:9" ht="84.75" customHeight="1" x14ac:dyDescent="0.2">
      <c r="A80" s="355" t="s">
        <v>333</v>
      </c>
      <c r="B80" s="358" t="s">
        <v>44</v>
      </c>
      <c r="C80" s="355" t="s">
        <v>119</v>
      </c>
      <c r="D80" s="358" t="s">
        <v>19</v>
      </c>
      <c r="E80" s="183">
        <v>962</v>
      </c>
      <c r="F80" s="361">
        <v>38541</v>
      </c>
      <c r="G80" s="355" t="s">
        <v>334</v>
      </c>
      <c r="H80" s="355" t="s">
        <v>335</v>
      </c>
      <c r="I80" s="355" t="s">
        <v>181</v>
      </c>
    </row>
    <row r="81" spans="1:9" ht="79.5" customHeight="1" x14ac:dyDescent="0.2">
      <c r="A81" s="355" t="s">
        <v>336</v>
      </c>
      <c r="B81" s="358" t="s">
        <v>44</v>
      </c>
      <c r="C81" s="355" t="s">
        <v>172</v>
      </c>
      <c r="D81" s="358" t="s">
        <v>76</v>
      </c>
      <c r="E81" s="183">
        <v>1570</v>
      </c>
      <c r="F81" s="361">
        <v>38505</v>
      </c>
      <c r="G81" s="355" t="s">
        <v>337</v>
      </c>
      <c r="H81" s="355" t="s">
        <v>338</v>
      </c>
      <c r="I81" s="355" t="s">
        <v>339</v>
      </c>
    </row>
    <row r="82" spans="1:9" ht="81" customHeight="1" x14ac:dyDescent="0.2">
      <c r="A82" s="355" t="s">
        <v>340</v>
      </c>
      <c r="B82" s="358" t="s">
        <v>44</v>
      </c>
      <c r="C82" s="355" t="s">
        <v>172</v>
      </c>
      <c r="D82" s="358" t="s">
        <v>76</v>
      </c>
      <c r="E82" s="183">
        <v>156</v>
      </c>
      <c r="F82" s="361">
        <v>38379</v>
      </c>
      <c r="G82" s="355" t="s">
        <v>341</v>
      </c>
      <c r="H82" s="355" t="s">
        <v>34</v>
      </c>
      <c r="I82" s="355" t="s">
        <v>342</v>
      </c>
    </row>
    <row r="83" spans="1:9" ht="99.75" x14ac:dyDescent="0.2">
      <c r="A83" s="355" t="s">
        <v>344</v>
      </c>
      <c r="B83" s="358" t="s">
        <v>44</v>
      </c>
      <c r="C83" s="355" t="s">
        <v>119</v>
      </c>
      <c r="D83" s="358" t="s">
        <v>19</v>
      </c>
      <c r="E83" s="183">
        <v>909</v>
      </c>
      <c r="F83" s="361">
        <v>38253</v>
      </c>
      <c r="G83" s="355" t="s">
        <v>345</v>
      </c>
      <c r="H83" s="355" t="s">
        <v>346</v>
      </c>
      <c r="I83" s="355" t="s">
        <v>347</v>
      </c>
    </row>
    <row r="84" spans="1:9" ht="213.75" x14ac:dyDescent="0.2">
      <c r="A84" s="355" t="s">
        <v>348</v>
      </c>
      <c r="B84" s="358" t="s">
        <v>44</v>
      </c>
      <c r="C84" s="355" t="s">
        <v>50</v>
      </c>
      <c r="D84" s="358" t="s">
        <v>35</v>
      </c>
      <c r="E84" s="183">
        <v>1703</v>
      </c>
      <c r="F84" s="361">
        <v>37470</v>
      </c>
      <c r="G84" s="355" t="s">
        <v>349</v>
      </c>
      <c r="H84" s="355" t="s">
        <v>350</v>
      </c>
      <c r="I84" s="355" t="s">
        <v>351</v>
      </c>
    </row>
    <row r="85" spans="1:9" ht="42.75" x14ac:dyDescent="0.2">
      <c r="A85" s="355" t="s">
        <v>352</v>
      </c>
      <c r="B85" s="358" t="s">
        <v>44</v>
      </c>
      <c r="C85" s="355" t="s">
        <v>172</v>
      </c>
      <c r="D85" s="358" t="s">
        <v>76</v>
      </c>
      <c r="E85" s="183">
        <v>1995</v>
      </c>
      <c r="F85" s="361">
        <v>36349</v>
      </c>
      <c r="G85" s="355" t="s">
        <v>353</v>
      </c>
      <c r="H85" s="355" t="s">
        <v>354</v>
      </c>
      <c r="I85" s="355" t="s">
        <v>355</v>
      </c>
    </row>
    <row r="86" spans="1:9" ht="42.75" x14ac:dyDescent="0.2">
      <c r="A86" s="355" t="s">
        <v>356</v>
      </c>
      <c r="B86" s="358" t="s">
        <v>44</v>
      </c>
      <c r="C86" s="355" t="s">
        <v>119</v>
      </c>
      <c r="D86" s="358" t="s">
        <v>19</v>
      </c>
      <c r="E86" s="184">
        <v>361</v>
      </c>
      <c r="F86" s="361">
        <v>35468</v>
      </c>
      <c r="G86" s="355" t="s">
        <v>1135</v>
      </c>
      <c r="H86" s="355" t="s">
        <v>357</v>
      </c>
      <c r="I86" s="355" t="s">
        <v>181</v>
      </c>
    </row>
    <row r="87" spans="1:9" ht="57" x14ac:dyDescent="0.2">
      <c r="A87" s="355" t="s">
        <v>358</v>
      </c>
      <c r="B87" s="358" t="s">
        <v>44</v>
      </c>
      <c r="C87" s="355" t="s">
        <v>50</v>
      </c>
      <c r="D87" s="358" t="s">
        <v>35</v>
      </c>
      <c r="E87" s="183">
        <v>1530</v>
      </c>
      <c r="F87" s="361">
        <v>35303</v>
      </c>
      <c r="G87" s="355" t="s">
        <v>359</v>
      </c>
      <c r="H87" s="355" t="s">
        <v>34</v>
      </c>
      <c r="I87" s="355" t="s">
        <v>181</v>
      </c>
    </row>
    <row r="88" spans="1:9" ht="42.75" x14ac:dyDescent="0.2">
      <c r="A88" s="355" t="s">
        <v>360</v>
      </c>
      <c r="B88" s="358" t="s">
        <v>44</v>
      </c>
      <c r="C88" s="355" t="s">
        <v>119</v>
      </c>
      <c r="D88" s="358" t="s">
        <v>19</v>
      </c>
      <c r="E88" s="183">
        <v>244</v>
      </c>
      <c r="F88" s="361">
        <v>35062</v>
      </c>
      <c r="G88" s="355" t="s">
        <v>361</v>
      </c>
      <c r="H88" s="355" t="s">
        <v>362</v>
      </c>
      <c r="I88" s="355" t="s">
        <v>170</v>
      </c>
    </row>
    <row r="89" spans="1:9" ht="85.5" x14ac:dyDescent="0.2">
      <c r="A89" s="355" t="s">
        <v>363</v>
      </c>
      <c r="B89" s="358" t="s">
        <v>44</v>
      </c>
      <c r="C89" s="355" t="s">
        <v>364</v>
      </c>
      <c r="D89" s="358" t="s">
        <v>35</v>
      </c>
      <c r="E89" s="183">
        <v>1771</v>
      </c>
      <c r="F89" s="361">
        <v>34914</v>
      </c>
      <c r="G89" s="355" t="s">
        <v>365</v>
      </c>
      <c r="H89" s="355" t="s">
        <v>34</v>
      </c>
      <c r="I89" s="355" t="s">
        <v>366</v>
      </c>
    </row>
    <row r="90" spans="1:9" ht="42.75" x14ac:dyDescent="0.2">
      <c r="A90" s="355" t="s">
        <v>367</v>
      </c>
      <c r="B90" s="358" t="s">
        <v>44</v>
      </c>
      <c r="C90" s="355" t="s">
        <v>50</v>
      </c>
      <c r="D90" s="358" t="s">
        <v>35</v>
      </c>
      <c r="E90" s="183">
        <v>1295</v>
      </c>
      <c r="F90" s="361">
        <v>34507</v>
      </c>
      <c r="G90" s="355" t="s">
        <v>368</v>
      </c>
      <c r="H90" s="355" t="s">
        <v>369</v>
      </c>
      <c r="I90" s="355" t="s">
        <v>339</v>
      </c>
    </row>
    <row r="91" spans="1:9" ht="28.5" x14ac:dyDescent="0.2">
      <c r="A91" s="355" t="s">
        <v>370</v>
      </c>
      <c r="B91" s="358" t="s">
        <v>44</v>
      </c>
      <c r="C91" s="355" t="s">
        <v>119</v>
      </c>
      <c r="D91" s="358" t="s">
        <v>19</v>
      </c>
      <c r="E91" s="183" t="s">
        <v>371</v>
      </c>
      <c r="F91" s="361">
        <v>34326</v>
      </c>
      <c r="G91" s="355" t="s">
        <v>372</v>
      </c>
      <c r="H91" s="355" t="s">
        <v>34</v>
      </c>
      <c r="I91" s="355" t="s">
        <v>170</v>
      </c>
    </row>
    <row r="92" spans="1:9" ht="57" x14ac:dyDescent="0.2">
      <c r="A92" s="355" t="s">
        <v>373</v>
      </c>
      <c r="B92" s="358" t="s">
        <v>44</v>
      </c>
      <c r="C92" s="355" t="s">
        <v>50</v>
      </c>
      <c r="D92" s="358" t="s">
        <v>35</v>
      </c>
      <c r="E92" s="183" t="s">
        <v>374</v>
      </c>
      <c r="F92" s="361">
        <v>34171</v>
      </c>
      <c r="G92" s="355" t="s">
        <v>18</v>
      </c>
      <c r="H92" s="355" t="s">
        <v>34</v>
      </c>
      <c r="I92" s="355" t="s">
        <v>181</v>
      </c>
    </row>
    <row r="93" spans="1:9" ht="42.75" x14ac:dyDescent="0.2">
      <c r="A93" s="355" t="s">
        <v>375</v>
      </c>
      <c r="B93" s="358" t="s">
        <v>44</v>
      </c>
      <c r="C93" s="355" t="s">
        <v>364</v>
      </c>
      <c r="D93" s="358" t="s">
        <v>76</v>
      </c>
      <c r="E93" s="183">
        <v>1075</v>
      </c>
      <c r="F93" s="361">
        <v>33687</v>
      </c>
      <c r="G93" s="355" t="s">
        <v>376</v>
      </c>
      <c r="H93" s="355" t="s">
        <v>34</v>
      </c>
      <c r="I93" s="355" t="s">
        <v>377</v>
      </c>
    </row>
    <row r="94" spans="1:9" ht="85.5" x14ac:dyDescent="0.2">
      <c r="A94" s="355" t="s">
        <v>378</v>
      </c>
      <c r="B94" s="358" t="s">
        <v>44</v>
      </c>
      <c r="C94" s="355" t="s">
        <v>379</v>
      </c>
      <c r="D94" s="358" t="s">
        <v>380</v>
      </c>
      <c r="E94" s="183" t="s">
        <v>381</v>
      </c>
      <c r="F94" s="361">
        <v>33423</v>
      </c>
      <c r="G94" s="355" t="s">
        <v>382</v>
      </c>
      <c r="H94" s="355" t="s">
        <v>34</v>
      </c>
      <c r="I94" s="355" t="s">
        <v>194</v>
      </c>
    </row>
    <row r="95" spans="1:9" ht="42.75" x14ac:dyDescent="0.2">
      <c r="A95" s="355" t="s">
        <v>383</v>
      </c>
      <c r="B95" s="358" t="s">
        <v>44</v>
      </c>
      <c r="C95" s="355" t="s">
        <v>364</v>
      </c>
      <c r="D95" s="358" t="s">
        <v>76</v>
      </c>
      <c r="E95" s="183" t="s">
        <v>384</v>
      </c>
      <c r="F95" s="361">
        <v>32996</v>
      </c>
      <c r="G95" s="355" t="s">
        <v>385</v>
      </c>
      <c r="H95" s="355" t="s">
        <v>34</v>
      </c>
      <c r="I95" s="355" t="s">
        <v>181</v>
      </c>
    </row>
    <row r="96" spans="1:9" ht="28.5" x14ac:dyDescent="0.2">
      <c r="A96" s="355" t="s">
        <v>386</v>
      </c>
      <c r="B96" s="358" t="s">
        <v>44</v>
      </c>
      <c r="C96" s="355" t="s">
        <v>281</v>
      </c>
      <c r="D96" s="358" t="s">
        <v>282</v>
      </c>
      <c r="E96" s="183" t="s">
        <v>387</v>
      </c>
      <c r="F96" s="361">
        <v>31837</v>
      </c>
      <c r="G96" s="355" t="s">
        <v>388</v>
      </c>
      <c r="H96" s="355" t="s">
        <v>34</v>
      </c>
      <c r="I96" s="355" t="s">
        <v>389</v>
      </c>
    </row>
    <row r="97" spans="1:9" ht="57" x14ac:dyDescent="0.2">
      <c r="A97" s="355" t="s">
        <v>390</v>
      </c>
      <c r="B97" s="358" t="s">
        <v>44</v>
      </c>
      <c r="C97" s="355" t="s">
        <v>391</v>
      </c>
      <c r="D97" s="358" t="s">
        <v>76</v>
      </c>
      <c r="E97" s="183">
        <v>2013</v>
      </c>
      <c r="F97" s="361">
        <v>31569</v>
      </c>
      <c r="G97" s="355" t="s">
        <v>392</v>
      </c>
      <c r="H97" s="355" t="s">
        <v>338</v>
      </c>
      <c r="I97" s="355" t="s">
        <v>393</v>
      </c>
    </row>
    <row r="98" spans="1:9" ht="71.25" x14ac:dyDescent="0.2">
      <c r="A98" s="355" t="s">
        <v>394</v>
      </c>
      <c r="B98" s="358" t="s">
        <v>44</v>
      </c>
      <c r="C98" s="355" t="s">
        <v>364</v>
      </c>
      <c r="D98" s="358" t="s">
        <v>76</v>
      </c>
      <c r="E98" s="183">
        <v>1016</v>
      </c>
      <c r="F98" s="361">
        <v>31502</v>
      </c>
      <c r="G98" s="355" t="s">
        <v>395</v>
      </c>
      <c r="H98" s="355" t="s">
        <v>396</v>
      </c>
      <c r="I98" s="355" t="s">
        <v>397</v>
      </c>
    </row>
    <row r="99" spans="1:9" ht="71.25" x14ac:dyDescent="0.2">
      <c r="A99" s="355" t="s">
        <v>398</v>
      </c>
      <c r="B99" s="358" t="s">
        <v>44</v>
      </c>
      <c r="C99" s="355" t="s">
        <v>50</v>
      </c>
      <c r="D99" s="358" t="s">
        <v>35</v>
      </c>
      <c r="E99" s="183">
        <v>614</v>
      </c>
      <c r="F99" s="361">
        <v>30755</v>
      </c>
      <c r="G99" s="355" t="s">
        <v>399</v>
      </c>
      <c r="H99" s="355" t="s">
        <v>1136</v>
      </c>
      <c r="I99" s="355" t="s">
        <v>400</v>
      </c>
    </row>
    <row r="100" spans="1:9" ht="42.75" x14ac:dyDescent="0.2">
      <c r="A100" s="355" t="s">
        <v>401</v>
      </c>
      <c r="B100" s="358" t="s">
        <v>44</v>
      </c>
      <c r="C100" s="355" t="s">
        <v>364</v>
      </c>
      <c r="D100" s="358" t="s">
        <v>76</v>
      </c>
      <c r="E100" s="183">
        <v>2400</v>
      </c>
      <c r="F100" s="361">
        <v>28997</v>
      </c>
      <c r="G100" s="355" t="s">
        <v>402</v>
      </c>
      <c r="H100" s="355" t="s">
        <v>34</v>
      </c>
      <c r="I100" s="355" t="s">
        <v>403</v>
      </c>
    </row>
    <row r="101" spans="1:9" ht="57" x14ac:dyDescent="0.2">
      <c r="A101" s="355" t="s">
        <v>404</v>
      </c>
      <c r="B101" s="358" t="s">
        <v>44</v>
      </c>
      <c r="C101" s="355" t="s">
        <v>50</v>
      </c>
      <c r="D101" s="358" t="s">
        <v>35</v>
      </c>
      <c r="E101" s="183">
        <v>1045</v>
      </c>
      <c r="F101" s="361">
        <v>28648</v>
      </c>
      <c r="G101" s="355" t="s">
        <v>405</v>
      </c>
      <c r="H101" s="355" t="s">
        <v>406</v>
      </c>
      <c r="I101" s="355" t="s">
        <v>170</v>
      </c>
    </row>
    <row r="102" spans="1:9" ht="142.5" x14ac:dyDescent="0.2">
      <c r="A102" s="355" t="s">
        <v>407</v>
      </c>
      <c r="B102" s="358" t="s">
        <v>44</v>
      </c>
      <c r="C102" s="355" t="s">
        <v>50</v>
      </c>
      <c r="D102" s="358" t="s">
        <v>35</v>
      </c>
      <c r="E102" s="183">
        <v>3135</v>
      </c>
      <c r="F102" s="361">
        <v>25198</v>
      </c>
      <c r="G102" s="355" t="s">
        <v>408</v>
      </c>
      <c r="H102" s="355" t="s">
        <v>409</v>
      </c>
      <c r="I102" s="355" t="s">
        <v>170</v>
      </c>
    </row>
    <row r="103" spans="1:9" ht="42.75" x14ac:dyDescent="0.2">
      <c r="A103" s="355" t="s">
        <v>410</v>
      </c>
      <c r="B103" s="358" t="s">
        <v>44</v>
      </c>
      <c r="C103" s="355" t="s">
        <v>50</v>
      </c>
      <c r="D103" s="358" t="s">
        <v>35</v>
      </c>
      <c r="E103" s="237">
        <v>2400</v>
      </c>
      <c r="F103" s="361">
        <v>25100</v>
      </c>
      <c r="G103" s="355" t="s">
        <v>411</v>
      </c>
      <c r="H103" s="355" t="s">
        <v>412</v>
      </c>
      <c r="I103" s="355" t="s">
        <v>413</v>
      </c>
    </row>
    <row r="105" spans="1:9" ht="15" customHeight="1" x14ac:dyDescent="0.2">
      <c r="A105" s="486" t="s">
        <v>38</v>
      </c>
      <c r="B105" s="486"/>
      <c r="C105" s="357" t="s">
        <v>39</v>
      </c>
      <c r="D105" s="479" t="s">
        <v>1513</v>
      </c>
      <c r="E105" s="479"/>
      <c r="F105" s="479"/>
      <c r="G105" s="479"/>
      <c r="H105" s="486" t="s">
        <v>40</v>
      </c>
      <c r="I105" s="478" t="s">
        <v>1556</v>
      </c>
    </row>
    <row r="106" spans="1:9" ht="43.5" customHeight="1" x14ac:dyDescent="0.2">
      <c r="A106" s="486"/>
      <c r="B106" s="486"/>
      <c r="C106" s="357" t="s">
        <v>41</v>
      </c>
      <c r="D106" s="479" t="s">
        <v>1514</v>
      </c>
      <c r="E106" s="479"/>
      <c r="F106" s="479"/>
      <c r="G106" s="479"/>
      <c r="H106" s="486"/>
      <c r="I106" s="479"/>
    </row>
  </sheetData>
  <mergeCells count="8">
    <mergeCell ref="I105:I106"/>
    <mergeCell ref="D106:G106"/>
    <mergeCell ref="A2:B2"/>
    <mergeCell ref="C2:G2"/>
    <mergeCell ref="A3:H3"/>
    <mergeCell ref="A105:B106"/>
    <mergeCell ref="D105:G105"/>
    <mergeCell ref="H105:H106"/>
  </mergeCells>
  <hyperlinks>
    <hyperlink ref="E38" r:id="rId1" display="https://www.funcionpublica.gov.co/eva/gestornormativo/norma.php?i=80915" xr:uid="{0D3092C1-C263-4382-ABD6-D6797761038B}"/>
    <hyperlink ref="E28" r:id="rId2" display="https://www.funcionpublica.gov.co/eva/gestornormativo/norma.php?i=95430" xr:uid="{33983F38-22D3-48A0-BA53-37F342F3FFF7}"/>
    <hyperlink ref="G88" r:id="rId3" location="0" display="0" xr:uid="{3025EB5F-E0C8-44F9-86D3-FEDF07CE7DAD}"/>
    <hyperlink ref="E103" r:id="rId4" display="https://www.funcionpublica.gov.co/eva/gestornormativo/norma.php?i=1198" xr:uid="{97C88F52-1D89-4063-98E8-CD545256823B}"/>
    <hyperlink ref="E51" r:id="rId5" display="https://fuga.gov.co/sites/default/files/acuerdos/2014/ACUERDO 002 - 2014.pdf" xr:uid="{DA69C244-71A6-4EFC-A17B-132D2534809A}"/>
    <hyperlink ref="E77" r:id="rId6" display="https://www.funcionpublica.gov.co/eva/gestornormativo/norma.php?i=20739" xr:uid="{8BB57827-00A0-403B-92A9-AB53029DF1C6}"/>
    <hyperlink ref="E94" r:id="rId7" xr:uid="{68199D8F-2C4D-4C56-8CA1-C1881FC0C113}"/>
    <hyperlink ref="H103" r:id="rId8" xr:uid="{EF248488-3163-42F6-A2EA-AB753E7DD7A0}"/>
    <hyperlink ref="E91" r:id="rId9" display="https://www.funcionpublica.gov.co/eva/gestornormativo/norma.php?i=5248" xr:uid="{ED84C2DA-DEC4-4A86-AB53-B7220AA242DD}"/>
    <hyperlink ref="E84" r:id="rId10" display="https://www.funcionpublica.gov.co/eva/gestornormativo/norma.php?i=5540" xr:uid="{E5D52D68-FE15-491A-B3A0-30A08BEDA31D}"/>
    <hyperlink ref="E83" r:id="rId11" display="https://www.funcionpublica.gov.co/eva/gestornormativo/norma.php?i=14861" xr:uid="{24B1A70E-212C-41B7-AB51-12568903454F}"/>
    <hyperlink ref="E101" r:id="rId12" display="https://www.funcionpublica.gov.co/eva/gestornormativo/norma.php?i=1466" xr:uid="{077548FC-5934-480A-BD42-8F3A10911F63}"/>
    <hyperlink ref="E80" r:id="rId13" display="https://www.funcionpublica.gov.co/eva/gestornormativo/norma.php?i=17004" xr:uid="{116F660C-8966-4F5B-AC71-0E28262BF6C8}"/>
    <hyperlink ref="E92" r:id="rId14" display="https://www.funcionpublica.gov.co/eva/gestornormativo/norma.php?i=106394" xr:uid="{7A74F0D1-A465-4B70-9BD7-2BA0EFBD720B}"/>
    <hyperlink ref="E45" r:id="rId15" display="https://www.funcionpublica.gov.co/eva/gestornormativo/norma.php?i=72173" xr:uid="{70704868-9D42-4533-8F9A-BF83C6B532E7}"/>
    <hyperlink ref="E33" r:id="rId16" display="https://fuga.gov.co/sites/default/files/resolucion_195_de_2017_manual_de_funciones.pdf" xr:uid="{173F30FB-8C30-4A02-A914-F1E6537F79B3}"/>
    <hyperlink ref="E41" r:id="rId17" display="https://www.funcionpublica.gov.co/eva/gestornormativo/norma.php?i=78833" xr:uid="{279B16AF-F583-4D38-AC27-BF3740470FAF}"/>
    <hyperlink ref="E53" r:id="rId18" display="https://www.funcionpublica.gov.co/eva/gestornormativo/norma.php?i=55977" xr:uid="{5C2F8C7E-6C43-45AB-A440-47F9A219D848}"/>
    <hyperlink ref="E88" r:id="rId19" location="0" display="https://www.funcionpublica.gov.co/eva/gestornormativo/norma.php?i=315 - 0" xr:uid="{C6788880-A3B4-4CE2-B0A8-3DAF99A00955}"/>
    <hyperlink ref="E102" r:id="rId20" display="https://www.funcionpublica.gov.co/eva/gestornormativo/norma.php?i=1567" xr:uid="{891435AA-F372-4746-B5BF-3571E24A82DD}"/>
    <hyperlink ref="E76" r:id="rId21" display="https://www.funcionpublica.gov.co/eva/gestornormativo/norma.php?i=20854" xr:uid="{DD829FD1-9B55-4383-87AA-7E7D9F2849B0}"/>
    <hyperlink ref="E36" r:id="rId22" display="https://www.funcionpublica.gov.co/eva/gestornormativo/norma.php?i=81864" xr:uid="{5CE25FA4-2D7B-430F-93CB-79B4DBD7AB28}"/>
    <hyperlink ref="E30" r:id="rId23" display="https://www.funcionpublica.gov.co/eva/gestornormativo/norma.php?i=85742" xr:uid="{254B071A-F81C-41F9-B3ED-45C65B763EF6}"/>
    <hyperlink ref="E43" r:id="rId24" display="http://es.presidencia.gov.co/normativa/normativa/LEY 1780 DEL 02 DE MAYO DE 2016.pdf" xr:uid="{10787003-B659-429B-8C27-B70068BB9DCB}"/>
    <hyperlink ref="E39" r:id="rId25" display="http://legal.legis.com.co/document/Index?obra=legcol&amp;document=legcol_0e297cc5296841c1ae57ac58555f94aa" xr:uid="{3F4B239E-3D3E-492A-B4D2-916D56600379}"/>
    <hyperlink ref="E69" r:id="rId26" display="Ley 1221 de 2008" xr:uid="{3353C63A-F50F-4BEA-B2E2-CEC7DD2972C6}"/>
    <hyperlink ref="E65" r:id="rId27" display="http://suin.gov.co/viewDocument.asp?id=1546622" xr:uid="{0242AA89-F2EF-46C9-BE10-53F7361D2F98}"/>
    <hyperlink ref="E31" r:id="rId28" display="Decreto 118 " xr:uid="{92D9BD3D-35CE-48B7-BE9F-B6D63529A952}"/>
    <hyperlink ref="E54" r:id="rId29" display="Circular externa de la Funcion Publica No 100-008 " xr:uid="{37141CF2-D258-4412-BAB1-9B286DF95521}"/>
    <hyperlink ref="E56" r:id="rId30" display="Ley 1635 " xr:uid="{248C6516-952C-4637-ABE6-084DD1F972A0}"/>
    <hyperlink ref="E23" r:id="rId31" display="https://www.minsalud.gov.co/sites/rid/Lists/BibliotecaDigital/RIDE/DE/DIJ/resolucion-385-de-2020.pdf" xr:uid="{CBD26977-AF30-4EED-A4EC-79B017931756}"/>
    <hyperlink ref="E42" r:id="rId32" display="http://es.presidencia.gov.co/normativa/normativa/LEY 1811 DEL 21 DE OCTUBRE DE 2016.pdf" xr:uid="{8F7A8892-2A03-4FE9-8509-0B959B0A598D}"/>
    <hyperlink ref="E79" r:id="rId33" display="http://wp.presidencia.gov.co/sitios/normativa/leyes/Documents/Juridica/DECRETO 2539 DE 2005.pdf" xr:uid="{01EF3E51-E8A4-4C6B-815E-0C9DCF2B91CB}"/>
    <hyperlink ref="E95" r:id="rId34" display="https://docs.supersalud.gov.co/PortalWeb/Juridica/OtraNormativa/R1792_90.pdf" xr:uid="{62D9CD9B-A6E8-492F-87C3-6FBF0FA733A0}"/>
    <hyperlink ref="E24" r:id="rId35" xr:uid="{28E5D90E-FBFD-499D-96F8-60DC99231377}"/>
    <hyperlink ref="E74" r:id="rId36" display="http://legal.legis.com.co/document/Index?obra=legcol&amp;document=legcol_759920422f70f034e0430a010151f034" xr:uid="{FD78AA49-8D72-4C11-8D54-2878CF090ECE}"/>
    <hyperlink ref="E37" r:id="rId37" display="https://www.funcionpublica.gov.co/eva/gestornormativo/norma.php?i=81855" xr:uid="{05E1D2BE-44EB-4E3C-9C0A-238E35429D74}"/>
    <hyperlink ref="E100" r:id="rId38" tooltip="http://sisjur.bogotajuridica.gov.co/sisjur/normas/Norma1.jsp?i=53565" display="http://sisjur.bogotajuridica.gov.co/sisjur/normas/Norma1.jsp?i=53565" xr:uid="{C9B76A73-0BE5-4DA1-899B-0AAA25701628}"/>
    <hyperlink ref="E99" r:id="rId39" display="http://www.bogotajuridica.gov.co/sisjur/normas/Norma1.jsp?i=1357" xr:uid="{352AD83F-8AA5-40D7-9C48-A13CFEC38D92}"/>
    <hyperlink ref="E97" r:id="rId40" display="http://www.bogotajuridica.gov.co/sisjur/normas/Norma1.jsp?i=5411" xr:uid="{AF1215B0-A775-456D-AC36-E1A168C1A75B}"/>
    <hyperlink ref="E98" r:id="rId41" display="https://www.alcaldiabogota.gov.co/sisjur/normas/Norma1.jsp?i=5412" xr:uid="{05E38AF3-E6FD-4BD7-9C92-CE337043BF24}"/>
    <hyperlink ref="E96" r:id="rId42" xr:uid="{B13CCE8B-187B-480F-8683-127A46B1621B}"/>
    <hyperlink ref="E93" r:id="rId43" display="http://copaso.upbbga.edu.co/legislacion/Res.1075-1992.pdf" xr:uid="{41AC1DF3-EABE-48F2-A6B3-FB6DC5971B71}"/>
    <hyperlink ref="E85" r:id="rId44" display="https://www.minsalud.gov.co/sites/rid/Lists/BibliotecaDigital/RIDE/DE/DIJ/Resoluci%C3%B3n_1995_de_1999.pdf" xr:uid="{88039941-EB11-4816-ABBE-97B6BD5F24B9}"/>
    <hyperlink ref="E81" r:id="rId45" display="https://www.minsalud.gov.co/Normatividad_Nuevo/RESOLUCI%C3%93N 1570 DE 2005.pdf" xr:uid="{C43E17C6-23A2-49FC-AF99-7E8BC85F0C6F}"/>
    <hyperlink ref="E82" r:id="rId46" display="https://www.minsalud.gov.co/sites/rid/Lists/BibliotecaDigital/RIDE/DE/DIJ/Resoluci%C3%B3n_0156_de_2005.pdf" xr:uid="{F86DFB3F-3109-4E86-940A-AF32650C5160}"/>
    <hyperlink ref="E78" r:id="rId47" display="http://www.bogotajuridica.gov.co/sisjur/normas/Norma1.jsp?i=18843" xr:uid="{3B8730C3-50BC-4CD4-80E8-1108065A140A}"/>
    <hyperlink ref="E73" r:id="rId48" display="https://www.alcaldiabogota.gov.co/sisjur/normas/Norma1.jsp?i=53497&amp;dt=S" xr:uid="{E33ADC0E-656D-45DE-AC14-FC993E294292}"/>
    <hyperlink ref="E72" r:id="rId49" display="http://www.bogotajuridica.gov.co/sisjur/normas/Norma1.jsp?i=25815" xr:uid="{DC8B8110-6453-462F-A40F-4B66D4CCC18E}"/>
    <hyperlink ref="E70" r:id="rId50" display="https://www.minsalud.gov.co/sites/rid/Lists/BibliotecaDigital/RIDE/DE/DIJ/Resoluci%C3%B3n_1956_de_2008.pdf" xr:uid="{BAFA52B4-F1A9-412A-AA43-E6B16361F91A}"/>
    <hyperlink ref="E68" r:id="rId51" display="https://www.alcaldiabogota.gov.co/sisjur/normas/Norma1.jsp?i=31607" xr:uid="{E8EBCCA6-74D0-4DF4-9155-92DEA6972E53}"/>
    <hyperlink ref="E66" r:id="rId52" display="https://www.minsalud.gov.co/sites/rid/Lists/BibliotecaDigital/RIDE/DE/DIJ/Resoluci%C3%B3n 1918 de 2009.pdf" xr:uid="{1926F4B3-BFE3-48E5-B674-65A775E1A8F8}"/>
    <hyperlink ref="E58" r:id="rId53" display="http://sisjur.bogotajuridica.gov.co/sisjur/normas/Norma1.jsp?i=78309" xr:uid="{1638A8CC-328E-4F26-BDFB-D4E6418BF48D}"/>
    <hyperlink ref="E62" r:id="rId54" display="https://www.alcaldiabogota.gov.co/sisjur/normas/Norma1.jsp?i=47374" xr:uid="{533ECCE0-B677-4059-A9C1-F90A8A12A1E6}"/>
    <hyperlink ref="E59" r:id="rId55" location="4" display="4" xr:uid="{5F6665A1-2017-4EFF-9126-918513545172}"/>
    <hyperlink ref="E50" r:id="rId56" display="http://sisjur.bogotajuridica.gov.co/sisjur/normas/Norma1.jsp?i=58841" xr:uid="{00DF1594-9069-44D1-B7D7-18549EEB8ACC}"/>
    <hyperlink ref="E47" r:id="rId57" display="http://sisjur.bogotajuridica.gov.co/sisjur/normas/Norma1.jsp?i=61117" xr:uid="{AA7620BB-4C26-474D-9269-1EF653D12126}"/>
    <hyperlink ref="E44" r:id="rId58" display="https://www.arlsura.com/files/res2851_15.pdf" xr:uid="{6D9D0454-189B-4A51-8FB3-8D614C7F29F7}"/>
    <hyperlink ref="E40" r:id="rId59" display="http://sisjur.bogotajuridica.gov.co/sisjur/normas/Norma1.jsp?i=72623" xr:uid="{3FADD1C0-9BAD-473A-87CF-F96F87C9DA6B}"/>
    <hyperlink ref="E61" r:id="rId60" xr:uid="{37F9264C-34CD-476D-BAC6-DD60D25EDF49}"/>
    <hyperlink ref="E89" r:id="rId61" display="https://www.funcionpublica.gov.co/eva/gestornormativo/norma.php?i=3360" xr:uid="{93D26DF8-1BD2-4726-8492-D8EB51EAE715}"/>
    <hyperlink ref="E90" r:id="rId62" display="http://sisjur.bogotajuridica.gov.co/sisjur/normas/Norma1.jsp?i=2629" xr:uid="{D985811D-547D-42A9-8990-2AF6C7F2DC39}"/>
    <hyperlink ref="E87" r:id="rId63" display="http://suin-juriscol.gov.co/viewDocument.asp?ruta=Decretos/1304060" xr:uid="{242ABB22-0577-4425-9B68-C2B72385C9B1}"/>
    <hyperlink ref="E75" r:id="rId64" display="http://legal.legis.com.co/document/Index?obra=legcol&amp;document=legcol_759920422b82f034e0430a010151f034" xr:uid="{AF9E868A-35B2-4BD3-81D9-6E676091E0E1}"/>
    <hyperlink ref="E63" r:id="rId65" display="https://www.funcionpublica.gov.co/eva/gestornormativo/norma.php?i=47141" xr:uid="{12C11278-6725-4794-9FA3-1179131AEEE5}"/>
    <hyperlink ref="E60" r:id="rId66" display="https://www.minsalud.gov.co/sites/rid/Lists/BibliotecaDigital/RIDE/DE/DIJ/Ley-1562-de-2012.pdf" xr:uid="{77B97BD0-F55F-4A06-961A-046DA4E5881B}"/>
    <hyperlink ref="E34" r:id="rId67" display="https://fuga.gov.co/sites/default/files/acuerdo_004_y_005_octubre_2017.pdf" xr:uid="{72AD3270-B5BA-415D-A6D5-C0A37A808433}"/>
    <hyperlink ref="E35" r:id="rId68" display="https://fuga.gov.co/sites/default/files/acuerdo_004_y_005_octubre_2017.pdf" xr:uid="{E0ED7065-FDF7-4366-BA77-76B03BE39E7C}"/>
    <hyperlink ref="E26" r:id="rId69" display="https://www.alcaldiabogota.gov.co/sisjur/normas/Norma1.jsp?i=85976" xr:uid="{FDA19941-BEB1-4CFB-8D72-9048B985C33E}"/>
    <hyperlink ref="E52" r:id="rId70" display="https://www.alcaldiabogota.gov.co/sisjur/normas/Norma1.jsp?i=57274&amp;dt=S" xr:uid="{9816122D-3AD4-4AA7-8249-BC1EC3D2CEF6}"/>
    <hyperlink ref="E67" r:id="rId71" display="http://www.bogotajuridica.gov.co/sisjur/normas/Norma1.jsp?i=32779" xr:uid="{82B6B07F-9F90-4BC7-94B6-BE6C20A6D25A}"/>
    <hyperlink ref="E55" r:id="rId72" display="https://www.alcaldiabogota.gov.co/sisjur/normas/Norma1.jsp?i=54732&amp;dt=S" xr:uid="{34A338CB-CA83-4719-892E-69C042FB3465}"/>
    <hyperlink ref="E29" r:id="rId73" display="https://www.funcionpublica.gov.co/eva/gestornormativo/norma.php?i=90685" xr:uid="{0FB822E8-B224-450E-A305-0B0FB882C17B}"/>
    <hyperlink ref="E49" r:id="rId74" display="https://www.funcionpublica.gov.co/eva/gestornormativo/norma.php?i=58849" xr:uid="{F7903837-BD7B-4888-B415-3E944C808226}"/>
    <hyperlink ref="E22" r:id="rId75" display="https://www.funcionpublica.gov.co/eva/gestornormativo/norma.php?i=124100" xr:uid="{B0107FAD-3A3E-42BE-82D7-AB32768D5CCE}"/>
    <hyperlink ref="E57" r:id="rId76" location="26" display="https://www.funcionpublica.gov.co/eva/gestornormativo/norma.php?i=52627 - 26" xr:uid="{2B302A59-82DA-497D-89B3-DF532BE53D0E}"/>
    <hyperlink ref="E19" r:id="rId77" display="https://www.funcionpublica.gov.co/eva/gestornormativo/norma.php?i=154127" xr:uid="{559BE164-6886-4652-9376-B721093A61E3}"/>
    <hyperlink ref="E8" r:id="rId78" display="https://www.funcionpublica.gov.co/eva/gestornormativo/norma.php?i=169587" xr:uid="{0BD75F6A-69B5-4547-AD87-0231B28ADEA0}"/>
    <hyperlink ref="E17" r:id="rId79" location="3" display="3" xr:uid="{09B10746-01A3-47E4-8917-09F884690B39}"/>
    <hyperlink ref="E20" r:id="rId80" location="2" display="https://www.funcionpublica.gov.co/eva/gestornormativo/norma.php?i=154126 - 2" xr:uid="{89B411E0-F017-41C3-993B-6FC03A43D6F1}"/>
    <hyperlink ref="E25" r:id="rId81" display="https://fuga.gov.co/sites/default/files/resolucion_modificacion_manual_de_funciones.pdf" xr:uid="{9D4CDF07-B9ED-40F4-B9C7-7C717F5F99EA}"/>
    <hyperlink ref="E21" r:id="rId82" display="https://fuga.gov.co/sites/default/files/130-resolucion_modificacion_manual-jefecontrolinternofuga-ago-14-20_1.pdf" xr:uid="{140610D2-B24B-4E1E-A6CD-06AB43051793}"/>
    <hyperlink ref="E32" r:id="rId83" display="https://normativa.colpensiones.gov.co/colpens/docs/resolucion_mtra_5008_2017.htm" xr:uid="{9CB1C270-4D20-4131-A819-A3F16B163C7C}"/>
    <hyperlink ref="E46" r:id="rId84" display="https://www.funcionpublica.gov.co/eva/gestornormativo/norma.php?i=62866" xr:uid="{C87F1460-60EF-4638-90F0-2824DF4DE1A5}"/>
    <hyperlink ref="E71" r:id="rId85" location="0" display="https://www.funcionpublica.gov.co/eva/gestornormativo/norma.php?i=29325 - 0" xr:uid="{B4C4A821-22FF-49A9-B06B-9B79E1D76164}"/>
    <hyperlink ref="E48" r:id="rId86" location="0" display="http://www.bogotajuridica.gov.co/sisjur/normas/Norma1.jsp?i=60645 - 0" xr:uid="{B5F1D17E-6C43-4CD1-A6E2-C3F58087C132}"/>
    <hyperlink ref="E18" r:id="rId87" display="https://www.minsalud.gov.co/Normatividad_Nuevo/Resoluci%C3%B3n No. 223  de 2021.pdf" xr:uid="{181CF9AE-BAF2-479E-9FB2-FAA74755986B}"/>
    <hyperlink ref="E86" r:id="rId88" display="http://www.secretariasenado.gov.co/senado/basedoc/ley_0361_1997.html" xr:uid="{0C27FE2B-8121-4731-8F49-A8803BC23AF7}"/>
    <hyperlink ref="E12" r:id="rId89" display="http://leyes.senado.gov.co/proyectos/index.php/proyectos-ley/cuatrenio-2018-2022/2020-2021/article/229-por-medio-de-la-cual-se-crea-la-licencia-parental-compartida-la-licencia-parental-flexible-de-tiempo-parcial-y-el-fuero-de-proteccion-parental-se-modif" xr:uid="{D194759A-6D10-4622-BC0A-5B10FEC06D2E}"/>
    <hyperlink ref="E14" r:id="rId90" display="https://dapre.presidencia.gov.co/normativa/normativa/DECRETO 616 DEL 4 DE JUNIO DE 2021.pdf" xr:uid="{F7ADA3E7-E204-4DF7-9C09-C66D4DAA5402}"/>
    <hyperlink ref="E15" r:id="rId91" display="https://www.funcionpublica.gov.co/eva/gestornormativo/norma.php?i=163987" xr:uid="{CC48612E-0A38-44E8-A343-CC896D0446E2}"/>
    <hyperlink ref="E13" r:id="rId92" display="https://www.serviciocivil.gov.co/portal/transparencia/marco-legal/lineamientos/circular-conjunta-010" xr:uid="{A4BEA337-3C51-4441-BC59-FE6F43B08390}"/>
    <hyperlink ref="E5" r:id="rId93" location="11" display="https://www.alcaldiabogota.gov.co/sisjur/normas/Norma1.jsp?i=118377 - 11" xr:uid="{15A1E762-99D9-4EF9-B716-EE98B4C21A9C}"/>
    <hyperlink ref="E6" r:id="rId94" display="https://www.minsalud.gov.co/Normatividad_Nuevo/Resoluci%C3%B3n No. 1687 de 2021.pdf" xr:uid="{EC38856B-B382-4601-B0C6-9B77E8343B04}"/>
    <hyperlink ref="E64" r:id="rId95" display="https://www.funcionpublica.gov.co/eva/gestornormativo/norma.php?i=45453" xr:uid="{40DAA511-94EE-4745-97C1-447920187D18}"/>
    <hyperlink ref="E7" r:id="rId96" display="https://dapre.presidencia.gov.co/normativa/normativa/DECRETO 1252 DEL 12 DE OCTUBRE DE 2021.pdf" xr:uid="{DA245401-DC94-485D-8D11-E96C7F388E06}"/>
  </hyperlinks>
  <printOptions horizontalCentered="1"/>
  <pageMargins left="0.23622047244094491" right="0.23622047244094491" top="0.31496062992125984" bottom="0.19685039370078741" header="0" footer="0"/>
  <pageSetup paperSize="14" scale="10" fitToHeight="40" orientation="landscape" r:id="rId97"/>
  <headerFooter>
    <oddHeader xml:space="preserve">&amp;R
</oddHeader>
    <oddFooter>&amp;LV3-11-03-2020</oddFooter>
  </headerFooter>
  <drawing r:id="rId98"/>
  <legacyDrawing r:id="rId99"/>
  <tableParts count="1">
    <tablePart r:id="rId100"/>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111F-ABBC-4500-A52E-03A432669C64}">
  <sheetPr>
    <tabColor rgb="FFFF0000"/>
  </sheetPr>
  <dimension ref="A1:Z1000"/>
  <sheetViews>
    <sheetView zoomScale="60" zoomScaleNormal="60" workbookViewId="0">
      <selection activeCell="I20" sqref="I20:I21"/>
    </sheetView>
  </sheetViews>
  <sheetFormatPr baseColWidth="10" defaultColWidth="14.42578125" defaultRowHeight="15" customHeight="1" x14ac:dyDescent="0.2"/>
  <cols>
    <col min="1" max="2" width="20" style="9" customWidth="1"/>
    <col min="3" max="3" width="19.42578125" style="9" customWidth="1"/>
    <col min="4" max="4" width="25.42578125" style="9" customWidth="1"/>
    <col min="5" max="5" width="35.85546875" style="9" customWidth="1"/>
    <col min="6" max="6" width="20" style="9" customWidth="1"/>
    <col min="7" max="7" width="45.28515625" style="9" customWidth="1"/>
    <col min="8" max="8" width="53.7109375" style="9" customWidth="1"/>
    <col min="9" max="9" width="45.42578125" style="9" customWidth="1"/>
    <col min="10" max="26" width="10" style="9" customWidth="1"/>
    <col min="27" max="16384" width="14.42578125" style="9"/>
  </cols>
  <sheetData>
    <row r="1" spans="1:26" ht="110.25" customHeight="1" thickBot="1" x14ac:dyDescent="0.25">
      <c r="A1" s="6"/>
      <c r="B1" s="7"/>
      <c r="C1" s="7"/>
      <c r="D1" s="7"/>
      <c r="E1" s="7"/>
      <c r="F1" s="7"/>
      <c r="G1" s="7"/>
      <c r="H1" s="7"/>
      <c r="I1" s="7"/>
      <c r="J1" s="8"/>
      <c r="K1" s="8"/>
      <c r="L1" s="8"/>
      <c r="M1" s="8"/>
      <c r="N1" s="8"/>
      <c r="O1" s="8"/>
      <c r="P1" s="8"/>
      <c r="Q1" s="8"/>
      <c r="R1" s="8"/>
      <c r="S1" s="8"/>
      <c r="T1" s="8"/>
      <c r="U1" s="8"/>
      <c r="V1" s="8"/>
      <c r="W1" s="8"/>
      <c r="X1" s="8"/>
      <c r="Y1" s="8"/>
      <c r="Z1" s="8"/>
    </row>
    <row r="2" spans="1:26" ht="78" customHeight="1" thickBot="1" x14ac:dyDescent="0.25">
      <c r="A2" s="490" t="s">
        <v>0</v>
      </c>
      <c r="B2" s="491"/>
      <c r="C2" s="492" t="s">
        <v>127</v>
      </c>
      <c r="D2" s="493"/>
      <c r="E2" s="493"/>
      <c r="F2" s="493"/>
      <c r="G2" s="494"/>
      <c r="H2" s="241" t="s">
        <v>2</v>
      </c>
      <c r="I2" s="155" t="s">
        <v>1140</v>
      </c>
      <c r="J2" s="8"/>
      <c r="K2" s="8"/>
      <c r="L2" s="8"/>
      <c r="M2" s="8"/>
      <c r="N2" s="8"/>
      <c r="O2" s="8"/>
      <c r="P2" s="8"/>
      <c r="Q2" s="8"/>
      <c r="R2" s="8"/>
      <c r="S2" s="8"/>
      <c r="T2" s="8"/>
      <c r="U2" s="8"/>
      <c r="V2" s="8"/>
      <c r="W2" s="8"/>
      <c r="X2" s="8"/>
      <c r="Y2" s="8"/>
      <c r="Z2" s="8"/>
    </row>
    <row r="3" spans="1:26" ht="48.75" customHeight="1" x14ac:dyDescent="0.2">
      <c r="A3" s="495" t="s">
        <v>3</v>
      </c>
      <c r="B3" s="496"/>
      <c r="C3" s="496"/>
      <c r="D3" s="496"/>
      <c r="E3" s="496"/>
      <c r="F3" s="496"/>
      <c r="G3" s="496"/>
      <c r="H3" s="473"/>
      <c r="I3" s="10" t="s">
        <v>4</v>
      </c>
      <c r="J3" s="11"/>
      <c r="K3" s="11"/>
      <c r="L3" s="11"/>
      <c r="M3" s="11"/>
      <c r="N3" s="11"/>
      <c r="O3" s="11"/>
      <c r="P3" s="11"/>
      <c r="Q3" s="11"/>
      <c r="R3" s="11"/>
      <c r="S3" s="11"/>
      <c r="T3" s="11"/>
      <c r="U3" s="11"/>
      <c r="V3" s="11"/>
      <c r="W3" s="11"/>
      <c r="X3" s="11"/>
      <c r="Y3" s="11"/>
      <c r="Z3" s="11"/>
    </row>
    <row r="4" spans="1:26" ht="63.75" customHeight="1" x14ac:dyDescent="0.2">
      <c r="A4" s="250" t="s">
        <v>5</v>
      </c>
      <c r="B4" s="251" t="s">
        <v>6</v>
      </c>
      <c r="C4" s="248" t="s">
        <v>7</v>
      </c>
      <c r="D4" s="248" t="s">
        <v>8</v>
      </c>
      <c r="E4" s="248" t="s">
        <v>9</v>
      </c>
      <c r="F4" s="248" t="s">
        <v>10</v>
      </c>
      <c r="G4" s="248" t="s">
        <v>11</v>
      </c>
      <c r="H4" s="248" t="s">
        <v>12</v>
      </c>
      <c r="I4" s="249" t="s">
        <v>13</v>
      </c>
      <c r="J4" s="12"/>
      <c r="K4" s="12"/>
      <c r="L4" s="12"/>
      <c r="M4" s="12"/>
      <c r="N4" s="12"/>
      <c r="O4" s="12"/>
      <c r="P4" s="12"/>
      <c r="Q4" s="12"/>
      <c r="R4" s="12"/>
      <c r="S4" s="12"/>
      <c r="T4" s="12"/>
      <c r="U4" s="12"/>
      <c r="V4" s="12"/>
      <c r="W4" s="12"/>
      <c r="X4" s="12"/>
      <c r="Y4" s="12"/>
      <c r="Z4" s="12"/>
    </row>
    <row r="5" spans="1:26" ht="122.25" customHeight="1" x14ac:dyDescent="0.2">
      <c r="A5" s="243" t="s">
        <v>980</v>
      </c>
      <c r="B5" s="20" t="s">
        <v>44</v>
      </c>
      <c r="C5" s="20" t="s">
        <v>808</v>
      </c>
      <c r="D5" s="20" t="s">
        <v>76</v>
      </c>
      <c r="E5" s="19">
        <v>1519</v>
      </c>
      <c r="F5" s="15">
        <v>44067</v>
      </c>
      <c r="G5" s="21" t="s">
        <v>981</v>
      </c>
      <c r="H5" s="16" t="s">
        <v>34</v>
      </c>
      <c r="I5" s="244" t="s">
        <v>982</v>
      </c>
      <c r="J5" s="11"/>
      <c r="K5" s="11"/>
      <c r="L5" s="11"/>
      <c r="M5" s="11"/>
      <c r="N5" s="11"/>
      <c r="O5" s="11"/>
      <c r="P5" s="11"/>
      <c r="Q5" s="11"/>
      <c r="R5" s="11"/>
      <c r="S5" s="11"/>
      <c r="T5" s="11"/>
      <c r="U5" s="11"/>
      <c r="V5" s="11"/>
      <c r="W5" s="11"/>
      <c r="X5" s="11"/>
      <c r="Y5" s="11"/>
      <c r="Z5" s="11"/>
    </row>
    <row r="6" spans="1:26" ht="122.25" customHeight="1" x14ac:dyDescent="0.2">
      <c r="A6" s="242" t="s">
        <v>128</v>
      </c>
      <c r="B6" s="13" t="s">
        <v>45</v>
      </c>
      <c r="C6" s="13" t="s">
        <v>129</v>
      </c>
      <c r="D6" s="13" t="s">
        <v>76</v>
      </c>
      <c r="E6" s="19">
        <v>3</v>
      </c>
      <c r="F6" s="15">
        <v>42989</v>
      </c>
      <c r="G6" s="16" t="s">
        <v>130</v>
      </c>
      <c r="H6" s="16" t="s">
        <v>34</v>
      </c>
      <c r="I6" s="244" t="s">
        <v>979</v>
      </c>
      <c r="J6" s="11"/>
      <c r="K6" s="11"/>
      <c r="L6" s="11"/>
      <c r="M6" s="11"/>
      <c r="N6" s="11"/>
      <c r="O6" s="11"/>
      <c r="P6" s="11"/>
      <c r="Q6" s="11"/>
      <c r="R6" s="11"/>
      <c r="S6" s="11"/>
      <c r="T6" s="11"/>
      <c r="U6" s="11"/>
      <c r="V6" s="11"/>
      <c r="W6" s="11"/>
      <c r="X6" s="11"/>
      <c r="Y6" s="11"/>
      <c r="Z6" s="11"/>
    </row>
    <row r="7" spans="1:26" ht="122.25" customHeight="1" x14ac:dyDescent="0.2">
      <c r="A7" s="242" t="s">
        <v>131</v>
      </c>
      <c r="B7" s="13" t="s">
        <v>45</v>
      </c>
      <c r="C7" s="13" t="s">
        <v>132</v>
      </c>
      <c r="D7" s="13" t="s">
        <v>133</v>
      </c>
      <c r="E7" s="14">
        <v>103</v>
      </c>
      <c r="F7" s="15">
        <v>42195</v>
      </c>
      <c r="G7" s="18" t="s">
        <v>978</v>
      </c>
      <c r="H7" s="255" t="s">
        <v>34</v>
      </c>
      <c r="I7" s="244" t="s">
        <v>134</v>
      </c>
      <c r="J7" s="11"/>
      <c r="K7" s="11"/>
      <c r="L7" s="11"/>
      <c r="M7" s="11"/>
      <c r="N7" s="11"/>
      <c r="O7" s="11"/>
      <c r="P7" s="11"/>
      <c r="Q7" s="11"/>
      <c r="R7" s="11"/>
      <c r="S7" s="11"/>
      <c r="T7" s="11"/>
      <c r="U7" s="11"/>
      <c r="V7" s="11"/>
      <c r="W7" s="11"/>
      <c r="X7" s="11"/>
      <c r="Y7" s="11"/>
      <c r="Z7" s="11"/>
    </row>
    <row r="8" spans="1:26" ht="122.25" customHeight="1" x14ac:dyDescent="0.2">
      <c r="A8" s="242" t="s">
        <v>131</v>
      </c>
      <c r="B8" s="13" t="s">
        <v>45</v>
      </c>
      <c r="C8" s="13" t="s">
        <v>132</v>
      </c>
      <c r="D8" s="13" t="s">
        <v>137</v>
      </c>
      <c r="E8" s="14">
        <v>43</v>
      </c>
      <c r="F8" s="15">
        <v>42083</v>
      </c>
      <c r="G8" s="16" t="s">
        <v>138</v>
      </c>
      <c r="H8" s="16" t="s">
        <v>977</v>
      </c>
      <c r="I8" s="244" t="s">
        <v>134</v>
      </c>
      <c r="J8" s="11"/>
      <c r="K8" s="11"/>
      <c r="L8" s="11"/>
      <c r="M8" s="11"/>
      <c r="N8" s="11"/>
      <c r="O8" s="11"/>
      <c r="P8" s="11"/>
      <c r="Q8" s="11"/>
      <c r="R8" s="11"/>
      <c r="S8" s="11"/>
      <c r="T8" s="11"/>
      <c r="U8" s="11"/>
      <c r="V8" s="11"/>
      <c r="W8" s="11"/>
      <c r="X8" s="11"/>
      <c r="Y8" s="11"/>
      <c r="Z8" s="11"/>
    </row>
    <row r="9" spans="1:26" ht="122.25" customHeight="1" x14ac:dyDescent="0.2">
      <c r="A9" s="242" t="s">
        <v>131</v>
      </c>
      <c r="B9" s="13" t="s">
        <v>45</v>
      </c>
      <c r="C9" s="13" t="s">
        <v>132</v>
      </c>
      <c r="D9" s="13" t="s">
        <v>133</v>
      </c>
      <c r="E9" s="14">
        <v>30</v>
      </c>
      <c r="F9" s="15">
        <v>42068</v>
      </c>
      <c r="G9" s="16" t="s">
        <v>139</v>
      </c>
      <c r="H9" s="16" t="s">
        <v>140</v>
      </c>
      <c r="I9" s="244" t="s">
        <v>134</v>
      </c>
      <c r="J9" s="11"/>
      <c r="K9" s="11"/>
      <c r="L9" s="11"/>
      <c r="M9" s="11"/>
      <c r="N9" s="11"/>
      <c r="O9" s="11"/>
      <c r="P9" s="11"/>
      <c r="Q9" s="11"/>
      <c r="R9" s="11"/>
      <c r="S9" s="11"/>
      <c r="T9" s="11"/>
      <c r="U9" s="11"/>
      <c r="V9" s="11"/>
      <c r="W9" s="11"/>
      <c r="X9" s="11"/>
      <c r="Y9" s="11"/>
      <c r="Z9" s="11"/>
    </row>
    <row r="10" spans="1:26" ht="122.25" customHeight="1" x14ac:dyDescent="0.2">
      <c r="A10" s="242" t="s">
        <v>131</v>
      </c>
      <c r="B10" s="13" t="s">
        <v>15</v>
      </c>
      <c r="C10" s="13" t="s">
        <v>119</v>
      </c>
      <c r="D10" s="13" t="s">
        <v>35</v>
      </c>
      <c r="E10" s="14">
        <v>103</v>
      </c>
      <c r="F10" s="15">
        <v>42024</v>
      </c>
      <c r="G10" s="16" t="s">
        <v>141</v>
      </c>
      <c r="H10" s="16" t="s">
        <v>34</v>
      </c>
      <c r="I10" s="244" t="s">
        <v>134</v>
      </c>
      <c r="J10" s="11"/>
      <c r="K10" s="11"/>
      <c r="L10" s="11"/>
      <c r="M10" s="11"/>
      <c r="N10" s="11"/>
      <c r="O10" s="11"/>
      <c r="P10" s="11"/>
      <c r="Q10" s="11"/>
      <c r="R10" s="11"/>
      <c r="S10" s="11"/>
      <c r="T10" s="11"/>
      <c r="U10" s="11"/>
      <c r="V10" s="11"/>
      <c r="W10" s="11"/>
      <c r="X10" s="11"/>
      <c r="Y10" s="11"/>
      <c r="Z10" s="11"/>
    </row>
    <row r="11" spans="1:26" ht="122.25" customHeight="1" x14ac:dyDescent="0.2">
      <c r="A11" s="242" t="s">
        <v>142</v>
      </c>
      <c r="B11" s="13" t="s">
        <v>15</v>
      </c>
      <c r="C11" s="13" t="s">
        <v>50</v>
      </c>
      <c r="D11" s="13" t="s">
        <v>35</v>
      </c>
      <c r="E11" s="14">
        <v>2573</v>
      </c>
      <c r="F11" s="15">
        <v>41985</v>
      </c>
      <c r="G11" s="16" t="s">
        <v>143</v>
      </c>
      <c r="H11" s="16" t="s">
        <v>34</v>
      </c>
      <c r="I11" s="244" t="s">
        <v>144</v>
      </c>
      <c r="J11" s="11"/>
      <c r="K11" s="11"/>
      <c r="L11" s="11"/>
      <c r="M11" s="11"/>
      <c r="N11" s="11"/>
      <c r="O11" s="11"/>
      <c r="P11" s="11"/>
      <c r="Q11" s="11"/>
      <c r="R11" s="11"/>
      <c r="S11" s="11"/>
      <c r="T11" s="11"/>
      <c r="U11" s="11"/>
      <c r="V11" s="11"/>
      <c r="W11" s="11"/>
      <c r="X11" s="11"/>
      <c r="Y11" s="11"/>
      <c r="Z11" s="11"/>
    </row>
    <row r="12" spans="1:26" ht="122.25" customHeight="1" x14ac:dyDescent="0.2">
      <c r="A12" s="242" t="s">
        <v>131</v>
      </c>
      <c r="B12" s="13" t="s">
        <v>44</v>
      </c>
      <c r="C12" s="13" t="s">
        <v>119</v>
      </c>
      <c r="D12" s="13" t="s">
        <v>23</v>
      </c>
      <c r="E12" s="14">
        <v>1712</v>
      </c>
      <c r="F12" s="15">
        <v>41704</v>
      </c>
      <c r="G12" s="16" t="s">
        <v>30</v>
      </c>
      <c r="H12" s="16" t="s">
        <v>976</v>
      </c>
      <c r="I12" s="244" t="s">
        <v>134</v>
      </c>
      <c r="J12" s="11"/>
      <c r="K12" s="11"/>
      <c r="L12" s="11"/>
      <c r="M12" s="11"/>
      <c r="N12" s="11"/>
      <c r="O12" s="11"/>
      <c r="P12" s="11"/>
      <c r="Q12" s="11"/>
      <c r="R12" s="11"/>
      <c r="S12" s="11"/>
      <c r="T12" s="11"/>
      <c r="U12" s="11"/>
      <c r="V12" s="11"/>
      <c r="W12" s="11"/>
      <c r="X12" s="11"/>
      <c r="Y12" s="11"/>
      <c r="Z12" s="11"/>
    </row>
    <row r="13" spans="1:26" ht="122.25" customHeight="1" x14ac:dyDescent="0.2">
      <c r="A13" s="242" t="s">
        <v>145</v>
      </c>
      <c r="B13" s="13" t="s">
        <v>44</v>
      </c>
      <c r="C13" s="13" t="s">
        <v>119</v>
      </c>
      <c r="D13" s="13" t="s">
        <v>19</v>
      </c>
      <c r="E13" s="14">
        <v>1581</v>
      </c>
      <c r="F13" s="15">
        <v>41199</v>
      </c>
      <c r="G13" s="16" t="s">
        <v>148</v>
      </c>
      <c r="H13" s="16" t="s">
        <v>975</v>
      </c>
      <c r="I13" s="244" t="s">
        <v>147</v>
      </c>
      <c r="J13" s="11"/>
      <c r="K13" s="11"/>
      <c r="L13" s="11"/>
      <c r="M13" s="11"/>
      <c r="N13" s="11"/>
      <c r="O13" s="11"/>
      <c r="P13" s="11"/>
      <c r="Q13" s="11"/>
      <c r="R13" s="11"/>
      <c r="S13" s="11"/>
      <c r="T13" s="11"/>
      <c r="U13" s="11"/>
      <c r="V13" s="11"/>
      <c r="W13" s="11"/>
      <c r="X13" s="11"/>
      <c r="Y13" s="11"/>
      <c r="Z13" s="11"/>
    </row>
    <row r="14" spans="1:26" ht="122.25" customHeight="1" x14ac:dyDescent="0.2">
      <c r="A14" s="242" t="s">
        <v>150</v>
      </c>
      <c r="B14" s="13" t="s">
        <v>15</v>
      </c>
      <c r="C14" s="13" t="s">
        <v>119</v>
      </c>
      <c r="D14" s="13" t="s">
        <v>19</v>
      </c>
      <c r="E14" s="14">
        <v>1474</v>
      </c>
      <c r="F14" s="15">
        <v>40736</v>
      </c>
      <c r="G14" s="16" t="s">
        <v>53</v>
      </c>
      <c r="H14" s="16" t="s">
        <v>974</v>
      </c>
      <c r="I14" s="244" t="s">
        <v>151</v>
      </c>
      <c r="J14" s="11"/>
      <c r="K14" s="11"/>
      <c r="L14" s="11"/>
      <c r="M14" s="11"/>
      <c r="N14" s="11"/>
      <c r="O14" s="11"/>
      <c r="P14" s="11"/>
      <c r="Q14" s="11"/>
      <c r="R14" s="11"/>
      <c r="S14" s="11"/>
      <c r="T14" s="11"/>
      <c r="U14" s="11"/>
      <c r="V14" s="11"/>
      <c r="W14" s="11"/>
      <c r="X14" s="11"/>
      <c r="Y14" s="11"/>
      <c r="Z14" s="11"/>
    </row>
    <row r="15" spans="1:26" ht="122.25" customHeight="1" x14ac:dyDescent="0.2">
      <c r="A15" s="242" t="s">
        <v>152</v>
      </c>
      <c r="B15" s="13" t="s">
        <v>45</v>
      </c>
      <c r="C15" s="13" t="s">
        <v>132</v>
      </c>
      <c r="D15" s="13" t="s">
        <v>35</v>
      </c>
      <c r="E15" s="14">
        <v>371</v>
      </c>
      <c r="F15" s="15">
        <v>40420</v>
      </c>
      <c r="G15" s="16" t="s">
        <v>153</v>
      </c>
      <c r="H15" s="16" t="s">
        <v>34</v>
      </c>
      <c r="I15" s="244" t="s">
        <v>151</v>
      </c>
      <c r="J15" s="11"/>
      <c r="K15" s="11"/>
      <c r="L15" s="11"/>
      <c r="M15" s="11"/>
      <c r="N15" s="11"/>
      <c r="O15" s="11"/>
      <c r="P15" s="11"/>
      <c r="Q15" s="11"/>
      <c r="R15" s="11"/>
      <c r="S15" s="11"/>
      <c r="T15" s="11"/>
      <c r="U15" s="11"/>
      <c r="V15" s="11"/>
      <c r="W15" s="11"/>
      <c r="X15" s="11"/>
      <c r="Y15" s="11"/>
      <c r="Z15" s="11"/>
    </row>
    <row r="16" spans="1:26" ht="122.25" customHeight="1" x14ac:dyDescent="0.2">
      <c r="A16" s="242" t="s">
        <v>154</v>
      </c>
      <c r="B16" s="13" t="s">
        <v>45</v>
      </c>
      <c r="C16" s="13" t="s">
        <v>132</v>
      </c>
      <c r="D16" s="13" t="s">
        <v>35</v>
      </c>
      <c r="E16" s="14">
        <v>84</v>
      </c>
      <c r="F16" s="15">
        <v>39534</v>
      </c>
      <c r="G16" s="16" t="s">
        <v>155</v>
      </c>
      <c r="H16" s="16" t="s">
        <v>973</v>
      </c>
      <c r="I16" s="244" t="s">
        <v>147</v>
      </c>
      <c r="J16" s="11"/>
      <c r="K16" s="11"/>
      <c r="L16" s="11"/>
      <c r="M16" s="11"/>
      <c r="N16" s="11"/>
      <c r="O16" s="11"/>
      <c r="P16" s="11"/>
      <c r="Q16" s="11"/>
      <c r="R16" s="11"/>
      <c r="S16" s="11"/>
      <c r="T16" s="11"/>
      <c r="U16" s="11"/>
      <c r="V16" s="11"/>
      <c r="W16" s="11"/>
      <c r="X16" s="11"/>
      <c r="Y16" s="11"/>
      <c r="Z16" s="11"/>
    </row>
    <row r="17" spans="1:26" ht="122.25" customHeight="1" x14ac:dyDescent="0.2">
      <c r="A17" s="242" t="s">
        <v>154</v>
      </c>
      <c r="B17" s="13" t="s">
        <v>45</v>
      </c>
      <c r="C17" s="13" t="s">
        <v>132</v>
      </c>
      <c r="D17" s="13" t="s">
        <v>35</v>
      </c>
      <c r="E17" s="14">
        <v>54</v>
      </c>
      <c r="F17" s="15">
        <v>39514</v>
      </c>
      <c r="G17" s="16" t="s">
        <v>156</v>
      </c>
      <c r="H17" s="256" t="s">
        <v>157</v>
      </c>
      <c r="I17" s="244" t="s">
        <v>147</v>
      </c>
      <c r="J17" s="11"/>
      <c r="K17" s="11"/>
      <c r="L17" s="11"/>
      <c r="M17" s="11"/>
      <c r="N17" s="11"/>
      <c r="O17" s="11"/>
      <c r="P17" s="11"/>
      <c r="Q17" s="11"/>
      <c r="R17" s="11"/>
      <c r="S17" s="11"/>
      <c r="T17" s="11"/>
      <c r="U17" s="11"/>
      <c r="V17" s="11"/>
      <c r="W17" s="11"/>
      <c r="X17" s="11"/>
      <c r="Y17" s="11"/>
      <c r="Z17" s="11"/>
    </row>
    <row r="18" spans="1:26" ht="122.25" customHeight="1" x14ac:dyDescent="0.2">
      <c r="A18" s="242" t="s">
        <v>158</v>
      </c>
      <c r="B18" s="17" t="s">
        <v>45</v>
      </c>
      <c r="C18" s="13" t="s">
        <v>132</v>
      </c>
      <c r="D18" s="13" t="s">
        <v>17</v>
      </c>
      <c r="E18" s="14">
        <v>619</v>
      </c>
      <c r="F18" s="15">
        <v>39444</v>
      </c>
      <c r="G18" s="16" t="s">
        <v>159</v>
      </c>
      <c r="H18" s="16" t="s">
        <v>34</v>
      </c>
      <c r="I18" s="244" t="s">
        <v>147</v>
      </c>
      <c r="J18" s="11"/>
      <c r="K18" s="11"/>
      <c r="L18" s="11"/>
      <c r="M18" s="11"/>
      <c r="N18" s="11"/>
      <c r="O18" s="11"/>
      <c r="P18" s="11"/>
      <c r="Q18" s="11"/>
      <c r="R18" s="11"/>
      <c r="S18" s="11"/>
      <c r="T18" s="11"/>
      <c r="U18" s="11"/>
      <c r="V18" s="11"/>
      <c r="W18" s="11"/>
      <c r="X18" s="11"/>
      <c r="Y18" s="11"/>
      <c r="Z18" s="11"/>
    </row>
    <row r="19" spans="1:26" ht="134.25" customHeight="1" x14ac:dyDescent="0.2">
      <c r="A19" s="252" t="s">
        <v>160</v>
      </c>
      <c r="B19" s="253" t="s">
        <v>15</v>
      </c>
      <c r="C19" s="253" t="s">
        <v>119</v>
      </c>
      <c r="D19" s="253" t="s">
        <v>19</v>
      </c>
      <c r="E19" s="254">
        <v>527</v>
      </c>
      <c r="F19" s="245">
        <v>36390</v>
      </c>
      <c r="G19" s="246" t="s">
        <v>161</v>
      </c>
      <c r="H19" s="246" t="s">
        <v>162</v>
      </c>
      <c r="I19" s="247" t="s">
        <v>147</v>
      </c>
      <c r="J19" s="11"/>
      <c r="K19" s="11"/>
      <c r="L19" s="11"/>
      <c r="M19" s="11"/>
      <c r="N19" s="11"/>
      <c r="O19" s="11"/>
      <c r="P19" s="11"/>
      <c r="Q19" s="11"/>
      <c r="R19" s="11"/>
      <c r="S19" s="11"/>
      <c r="T19" s="11"/>
      <c r="U19" s="11"/>
      <c r="V19" s="11"/>
      <c r="W19" s="11"/>
      <c r="X19" s="11"/>
      <c r="Y19" s="11"/>
      <c r="Z19" s="11"/>
    </row>
    <row r="20" spans="1:26" ht="24" customHeight="1" x14ac:dyDescent="0.2">
      <c r="A20" s="497" t="s">
        <v>38</v>
      </c>
      <c r="B20" s="471"/>
      <c r="C20" s="22" t="s">
        <v>39</v>
      </c>
      <c r="D20" s="489" t="s">
        <v>163</v>
      </c>
      <c r="E20" s="466"/>
      <c r="F20" s="466"/>
      <c r="G20" s="464"/>
      <c r="H20" s="498" t="s">
        <v>40</v>
      </c>
      <c r="I20" s="487" t="s">
        <v>1137</v>
      </c>
      <c r="J20" s="11"/>
      <c r="K20" s="11"/>
      <c r="L20" s="11"/>
      <c r="M20" s="11"/>
      <c r="N20" s="11"/>
      <c r="O20" s="11"/>
      <c r="P20" s="11"/>
      <c r="Q20" s="11"/>
      <c r="R20" s="11"/>
      <c r="S20" s="11"/>
      <c r="T20" s="11"/>
      <c r="U20" s="11"/>
      <c r="V20" s="11"/>
      <c r="W20" s="11"/>
      <c r="X20" s="11"/>
      <c r="Y20" s="11"/>
      <c r="Z20" s="11"/>
    </row>
    <row r="21" spans="1:26" ht="24.75" customHeight="1" x14ac:dyDescent="0.2">
      <c r="A21" s="472"/>
      <c r="B21" s="473"/>
      <c r="C21" s="22" t="s">
        <v>41</v>
      </c>
      <c r="D21" s="489" t="s">
        <v>164</v>
      </c>
      <c r="E21" s="466"/>
      <c r="F21" s="466"/>
      <c r="G21" s="464"/>
      <c r="H21" s="499"/>
      <c r="I21" s="488"/>
      <c r="J21" s="11"/>
      <c r="K21" s="11"/>
      <c r="L21" s="11"/>
      <c r="M21" s="11"/>
      <c r="N21" s="11"/>
      <c r="O21" s="11"/>
      <c r="P21" s="11"/>
      <c r="Q21" s="11"/>
      <c r="R21" s="11"/>
      <c r="S21" s="11"/>
      <c r="T21" s="11"/>
      <c r="U21" s="11"/>
      <c r="V21" s="11"/>
      <c r="W21" s="11"/>
      <c r="X21" s="11"/>
      <c r="Y21" s="11"/>
      <c r="Z21" s="11"/>
    </row>
    <row r="22" spans="1:26" ht="14.25" customHeight="1" x14ac:dyDescent="0.2">
      <c r="A22" s="8" t="s">
        <v>757</v>
      </c>
      <c r="B22" s="8"/>
      <c r="C22" s="11"/>
      <c r="D22" s="11"/>
      <c r="E22" s="11"/>
      <c r="F22" s="11"/>
      <c r="G22" s="23"/>
      <c r="H22" s="23"/>
      <c r="I22" s="11"/>
      <c r="J22" s="11"/>
      <c r="K22" s="11"/>
      <c r="L22" s="11"/>
      <c r="M22" s="11"/>
      <c r="N22" s="11"/>
      <c r="O22" s="11"/>
      <c r="P22" s="11"/>
      <c r="Q22" s="11"/>
      <c r="R22" s="11"/>
      <c r="S22" s="11"/>
      <c r="T22" s="11"/>
      <c r="U22" s="11"/>
      <c r="V22" s="11"/>
      <c r="W22" s="11"/>
      <c r="X22" s="11"/>
      <c r="Y22" s="11"/>
      <c r="Z22" s="11"/>
    </row>
    <row r="23" spans="1:26" ht="14.25" customHeight="1" x14ac:dyDescent="0.2">
      <c r="A23" s="8"/>
      <c r="B23" s="8"/>
      <c r="C23" s="11"/>
      <c r="D23" s="11"/>
      <c r="E23" s="11"/>
      <c r="F23" s="11"/>
      <c r="G23" s="23"/>
      <c r="H23" s="23"/>
      <c r="I23" s="11"/>
      <c r="J23" s="11"/>
      <c r="K23" s="11"/>
      <c r="L23" s="11"/>
      <c r="M23" s="11"/>
      <c r="N23" s="11"/>
      <c r="O23" s="11"/>
      <c r="P23" s="11"/>
      <c r="Q23" s="11"/>
      <c r="R23" s="11"/>
      <c r="S23" s="11"/>
      <c r="T23" s="11"/>
      <c r="U23" s="11"/>
      <c r="V23" s="11"/>
      <c r="W23" s="11"/>
      <c r="X23" s="11"/>
      <c r="Y23" s="11"/>
      <c r="Z23" s="11"/>
    </row>
    <row r="24" spans="1:26" ht="14.25" customHeight="1" x14ac:dyDescent="0.2">
      <c r="A24" s="8"/>
      <c r="B24" s="8"/>
      <c r="C24" s="11"/>
      <c r="D24" s="11"/>
      <c r="E24" s="11"/>
      <c r="F24" s="11"/>
      <c r="G24" s="23"/>
      <c r="H24" s="23"/>
      <c r="I24" s="11"/>
      <c r="J24" s="11"/>
      <c r="K24" s="11"/>
      <c r="L24" s="11"/>
      <c r="M24" s="11"/>
      <c r="N24" s="11"/>
      <c r="O24" s="11"/>
      <c r="P24" s="11"/>
      <c r="Q24" s="11"/>
      <c r="R24" s="11"/>
      <c r="S24" s="11"/>
      <c r="T24" s="11"/>
      <c r="U24" s="11"/>
      <c r="V24" s="11"/>
      <c r="W24" s="11"/>
      <c r="X24" s="11"/>
      <c r="Y24" s="11"/>
      <c r="Z24" s="11"/>
    </row>
    <row r="25" spans="1:26" ht="14.25" customHeight="1" x14ac:dyDescent="0.2">
      <c r="A25" s="8"/>
      <c r="B25" s="8"/>
      <c r="C25" s="11"/>
      <c r="D25" s="11"/>
      <c r="E25" s="11"/>
      <c r="F25" s="11"/>
      <c r="G25" s="23"/>
      <c r="H25" s="23"/>
      <c r="I25" s="11"/>
      <c r="J25" s="11"/>
      <c r="K25" s="11"/>
      <c r="L25" s="11"/>
      <c r="M25" s="11"/>
      <c r="N25" s="11"/>
      <c r="O25" s="11"/>
      <c r="P25" s="11"/>
      <c r="Q25" s="11"/>
      <c r="R25" s="11"/>
      <c r="S25" s="11"/>
      <c r="T25" s="11"/>
      <c r="U25" s="11"/>
      <c r="V25" s="11"/>
      <c r="W25" s="11"/>
      <c r="X25" s="11"/>
      <c r="Y25" s="11"/>
      <c r="Z25" s="11"/>
    </row>
    <row r="26" spans="1:26" ht="14.25" customHeight="1" x14ac:dyDescent="0.2">
      <c r="A26" s="8"/>
      <c r="B26" s="8"/>
      <c r="C26" s="11"/>
      <c r="D26" s="11"/>
      <c r="E26" s="11"/>
      <c r="F26" s="11"/>
      <c r="G26" s="23"/>
      <c r="H26" s="23"/>
      <c r="I26" s="11"/>
      <c r="J26" s="11"/>
      <c r="K26" s="11"/>
      <c r="L26" s="11"/>
      <c r="M26" s="11"/>
      <c r="N26" s="11"/>
      <c r="O26" s="11"/>
      <c r="P26" s="11"/>
      <c r="Q26" s="11"/>
      <c r="R26" s="11"/>
      <c r="S26" s="11"/>
      <c r="T26" s="11"/>
      <c r="U26" s="11"/>
      <c r="V26" s="11"/>
      <c r="W26" s="11"/>
      <c r="X26" s="11"/>
      <c r="Y26" s="11"/>
      <c r="Z26" s="11"/>
    </row>
    <row r="27" spans="1:26" ht="14.25" customHeight="1" x14ac:dyDescent="0.2">
      <c r="A27" s="8"/>
      <c r="B27" s="8"/>
      <c r="C27" s="11"/>
      <c r="D27" s="11"/>
      <c r="E27" s="11"/>
      <c r="F27" s="11"/>
      <c r="G27" s="23"/>
      <c r="H27" s="23"/>
      <c r="I27" s="11"/>
      <c r="J27" s="11"/>
      <c r="K27" s="11"/>
      <c r="L27" s="11"/>
      <c r="M27" s="11"/>
      <c r="N27" s="11"/>
      <c r="O27" s="11"/>
      <c r="P27" s="11"/>
      <c r="Q27" s="11"/>
      <c r="R27" s="11"/>
      <c r="S27" s="11"/>
      <c r="T27" s="11"/>
      <c r="U27" s="11"/>
      <c r="V27" s="11"/>
      <c r="W27" s="11"/>
      <c r="X27" s="11"/>
      <c r="Y27" s="11"/>
      <c r="Z27" s="11"/>
    </row>
    <row r="28" spans="1:26" ht="14.25" customHeight="1" x14ac:dyDescent="0.2">
      <c r="A28" s="8"/>
      <c r="B28" s="8"/>
      <c r="C28" s="11"/>
      <c r="D28" s="11"/>
      <c r="E28" s="11"/>
      <c r="F28" s="11"/>
      <c r="G28" s="23"/>
      <c r="H28" s="23"/>
      <c r="I28" s="11"/>
      <c r="J28" s="11"/>
      <c r="K28" s="11"/>
      <c r="L28" s="11"/>
      <c r="M28" s="11"/>
      <c r="N28" s="11"/>
      <c r="O28" s="11"/>
      <c r="P28" s="11"/>
      <c r="Q28" s="11"/>
      <c r="R28" s="11"/>
      <c r="S28" s="11"/>
      <c r="T28" s="11"/>
      <c r="U28" s="11"/>
      <c r="V28" s="11"/>
      <c r="W28" s="11"/>
      <c r="X28" s="11"/>
      <c r="Y28" s="11"/>
      <c r="Z28" s="11"/>
    </row>
    <row r="29" spans="1:26" ht="14.25" customHeight="1" x14ac:dyDescent="0.2">
      <c r="A29" s="8"/>
      <c r="B29" s="8"/>
      <c r="C29" s="11"/>
      <c r="D29" s="11"/>
      <c r="E29" s="11"/>
      <c r="F29" s="11"/>
      <c r="G29" s="23"/>
      <c r="H29" s="23"/>
      <c r="I29" s="11"/>
      <c r="J29" s="11"/>
      <c r="K29" s="11"/>
      <c r="L29" s="11"/>
      <c r="M29" s="11"/>
      <c r="N29" s="11"/>
      <c r="O29" s="11"/>
      <c r="P29" s="11"/>
      <c r="Q29" s="11"/>
      <c r="R29" s="11"/>
      <c r="S29" s="11"/>
      <c r="T29" s="11"/>
      <c r="U29" s="11"/>
      <c r="V29" s="11"/>
      <c r="W29" s="11"/>
      <c r="X29" s="11"/>
      <c r="Y29" s="11"/>
      <c r="Z29" s="11"/>
    </row>
    <row r="30" spans="1:26" ht="14.25" customHeight="1" x14ac:dyDescent="0.2">
      <c r="A30" s="8"/>
      <c r="B30" s="8"/>
      <c r="C30" s="11"/>
      <c r="D30" s="11"/>
      <c r="E30" s="11"/>
      <c r="F30" s="11"/>
      <c r="G30" s="23"/>
      <c r="H30" s="23"/>
      <c r="I30" s="11"/>
      <c r="J30" s="11"/>
      <c r="K30" s="11"/>
      <c r="L30" s="11"/>
      <c r="M30" s="11"/>
      <c r="N30" s="11"/>
      <c r="O30" s="11"/>
      <c r="P30" s="11"/>
      <c r="Q30" s="11"/>
      <c r="R30" s="11"/>
      <c r="S30" s="11"/>
      <c r="T30" s="11"/>
      <c r="U30" s="11"/>
      <c r="V30" s="11"/>
      <c r="W30" s="11"/>
      <c r="X30" s="11"/>
      <c r="Y30" s="11"/>
      <c r="Z30" s="11"/>
    </row>
    <row r="31" spans="1:26" ht="14.25" customHeight="1" x14ac:dyDescent="0.2">
      <c r="A31" s="8"/>
      <c r="B31" s="8"/>
      <c r="C31" s="11"/>
      <c r="D31" s="11"/>
      <c r="E31" s="11"/>
      <c r="F31" s="11"/>
      <c r="G31" s="23"/>
      <c r="H31" s="23"/>
      <c r="I31" s="11"/>
      <c r="J31" s="11"/>
      <c r="K31" s="11"/>
      <c r="L31" s="11"/>
      <c r="M31" s="11"/>
      <c r="N31" s="11"/>
      <c r="O31" s="11"/>
      <c r="P31" s="11"/>
      <c r="Q31" s="11"/>
      <c r="R31" s="11"/>
      <c r="S31" s="11"/>
      <c r="T31" s="11"/>
      <c r="U31" s="11"/>
      <c r="V31" s="11"/>
      <c r="W31" s="11"/>
      <c r="X31" s="11"/>
      <c r="Y31" s="11"/>
      <c r="Z31" s="11"/>
    </row>
    <row r="32" spans="1:26" ht="14.25" customHeight="1" x14ac:dyDescent="0.2">
      <c r="A32" s="8"/>
      <c r="B32" s="8"/>
      <c r="C32" s="11"/>
      <c r="D32" s="11"/>
      <c r="E32" s="11"/>
      <c r="F32" s="11"/>
      <c r="G32" s="23"/>
      <c r="H32" s="23"/>
      <c r="I32" s="11"/>
      <c r="J32" s="11"/>
      <c r="K32" s="11"/>
      <c r="L32" s="11"/>
      <c r="M32" s="11"/>
      <c r="N32" s="11"/>
      <c r="O32" s="11"/>
      <c r="P32" s="11"/>
      <c r="Q32" s="11"/>
      <c r="R32" s="11"/>
      <c r="S32" s="11"/>
      <c r="T32" s="11"/>
      <c r="U32" s="11"/>
      <c r="V32" s="11"/>
      <c r="W32" s="11"/>
      <c r="X32" s="11"/>
      <c r="Y32" s="11"/>
      <c r="Z32" s="11"/>
    </row>
    <row r="33" spans="1:26" ht="14.25" customHeight="1" x14ac:dyDescent="0.2">
      <c r="A33" s="8"/>
      <c r="B33" s="8"/>
      <c r="C33" s="11"/>
      <c r="D33" s="11"/>
      <c r="E33" s="11"/>
      <c r="F33" s="11"/>
      <c r="G33" s="23"/>
      <c r="H33" s="23"/>
      <c r="I33" s="11"/>
      <c r="J33" s="11"/>
      <c r="K33" s="11"/>
      <c r="L33" s="11"/>
      <c r="M33" s="11"/>
      <c r="N33" s="11"/>
      <c r="O33" s="11"/>
      <c r="P33" s="11"/>
      <c r="Q33" s="11"/>
      <c r="R33" s="11"/>
      <c r="S33" s="11"/>
      <c r="T33" s="11"/>
      <c r="U33" s="11"/>
      <c r="V33" s="11"/>
      <c r="W33" s="11"/>
      <c r="X33" s="11"/>
      <c r="Y33" s="11"/>
      <c r="Z33" s="11"/>
    </row>
    <row r="34" spans="1:26" ht="14.25" customHeight="1" x14ac:dyDescent="0.2">
      <c r="A34" s="8"/>
      <c r="B34" s="8"/>
      <c r="C34" s="11"/>
      <c r="D34" s="11"/>
      <c r="E34" s="11"/>
      <c r="F34" s="11"/>
      <c r="G34" s="23"/>
      <c r="H34" s="23"/>
      <c r="I34" s="11"/>
      <c r="J34" s="11"/>
      <c r="K34" s="11"/>
      <c r="L34" s="11"/>
      <c r="M34" s="11"/>
      <c r="N34" s="11"/>
      <c r="O34" s="11"/>
      <c r="P34" s="11"/>
      <c r="Q34" s="11"/>
      <c r="R34" s="11"/>
      <c r="S34" s="11"/>
      <c r="T34" s="11"/>
      <c r="U34" s="11"/>
      <c r="V34" s="11"/>
      <c r="W34" s="11"/>
      <c r="X34" s="11"/>
      <c r="Y34" s="11"/>
      <c r="Z34" s="11"/>
    </row>
    <row r="35" spans="1:26" ht="14.25" customHeight="1" x14ac:dyDescent="0.2">
      <c r="A35" s="8"/>
      <c r="B35" s="8"/>
      <c r="C35" s="11"/>
      <c r="D35" s="11"/>
      <c r="E35" s="11"/>
      <c r="F35" s="11"/>
      <c r="G35" s="23"/>
      <c r="H35" s="23"/>
      <c r="I35" s="11"/>
      <c r="J35" s="11"/>
      <c r="K35" s="11"/>
      <c r="L35" s="11"/>
      <c r="M35" s="11"/>
      <c r="N35" s="11"/>
      <c r="O35" s="11"/>
      <c r="P35" s="11"/>
      <c r="Q35" s="11"/>
      <c r="R35" s="11"/>
      <c r="S35" s="11"/>
      <c r="T35" s="11"/>
      <c r="U35" s="11"/>
      <c r="V35" s="11"/>
      <c r="W35" s="11"/>
      <c r="X35" s="11"/>
      <c r="Y35" s="11"/>
      <c r="Z35" s="11"/>
    </row>
    <row r="36" spans="1:26" ht="14.25" customHeight="1" x14ac:dyDescent="0.2">
      <c r="A36" s="8"/>
      <c r="B36" s="8"/>
      <c r="C36" s="11"/>
      <c r="D36" s="11"/>
      <c r="E36" s="11"/>
      <c r="F36" s="11"/>
      <c r="G36" s="23"/>
      <c r="H36" s="23"/>
      <c r="I36" s="11"/>
      <c r="J36" s="11"/>
      <c r="K36" s="11"/>
      <c r="L36" s="11"/>
      <c r="M36" s="11"/>
      <c r="N36" s="11"/>
      <c r="O36" s="11"/>
      <c r="P36" s="11"/>
      <c r="Q36" s="11"/>
      <c r="R36" s="11"/>
      <c r="S36" s="11"/>
      <c r="T36" s="11"/>
      <c r="U36" s="11"/>
      <c r="V36" s="11"/>
      <c r="W36" s="11"/>
      <c r="X36" s="11"/>
      <c r="Y36" s="11"/>
      <c r="Z36" s="11"/>
    </row>
    <row r="37" spans="1:26" ht="14.25" customHeight="1" x14ac:dyDescent="0.2">
      <c r="A37" s="8"/>
      <c r="B37" s="8"/>
      <c r="C37" s="11"/>
      <c r="D37" s="11"/>
      <c r="E37" s="11"/>
      <c r="F37" s="11"/>
      <c r="G37" s="23"/>
      <c r="H37" s="23"/>
      <c r="I37" s="11"/>
      <c r="J37" s="11"/>
      <c r="K37" s="11"/>
      <c r="L37" s="11"/>
      <c r="M37" s="11"/>
      <c r="N37" s="11"/>
      <c r="O37" s="11"/>
      <c r="P37" s="11"/>
      <c r="Q37" s="11"/>
      <c r="R37" s="11"/>
      <c r="S37" s="11"/>
      <c r="T37" s="11"/>
      <c r="U37" s="11"/>
      <c r="V37" s="11"/>
      <c r="W37" s="11"/>
      <c r="X37" s="11"/>
      <c r="Y37" s="11"/>
      <c r="Z37" s="11"/>
    </row>
    <row r="38" spans="1:26" ht="14.25" customHeight="1" x14ac:dyDescent="0.2">
      <c r="A38" s="8"/>
      <c r="B38" s="8"/>
      <c r="C38" s="11"/>
      <c r="D38" s="11"/>
      <c r="E38" s="11"/>
      <c r="F38" s="11"/>
      <c r="G38" s="23"/>
      <c r="H38" s="23"/>
      <c r="I38" s="11"/>
      <c r="J38" s="11"/>
      <c r="K38" s="11"/>
      <c r="L38" s="11"/>
      <c r="M38" s="11"/>
      <c r="N38" s="11"/>
      <c r="O38" s="11"/>
      <c r="P38" s="11"/>
      <c r="Q38" s="11"/>
      <c r="R38" s="11"/>
      <c r="S38" s="11"/>
      <c r="T38" s="11"/>
      <c r="U38" s="11"/>
      <c r="V38" s="11"/>
      <c r="W38" s="11"/>
      <c r="X38" s="11"/>
      <c r="Y38" s="11"/>
      <c r="Z38" s="11"/>
    </row>
    <row r="39" spans="1:26" ht="14.25" customHeight="1" x14ac:dyDescent="0.2">
      <c r="A39" s="8"/>
      <c r="B39" s="8"/>
      <c r="C39" s="11"/>
      <c r="D39" s="11"/>
      <c r="E39" s="11"/>
      <c r="F39" s="11"/>
      <c r="G39" s="23"/>
      <c r="H39" s="23"/>
      <c r="I39" s="11"/>
      <c r="J39" s="11"/>
      <c r="K39" s="11"/>
      <c r="L39" s="11"/>
      <c r="M39" s="11"/>
      <c r="N39" s="11"/>
      <c r="O39" s="11"/>
      <c r="P39" s="11"/>
      <c r="Q39" s="11"/>
      <c r="R39" s="11"/>
      <c r="S39" s="11"/>
      <c r="T39" s="11"/>
      <c r="U39" s="11"/>
      <c r="V39" s="11"/>
      <c r="W39" s="11"/>
      <c r="X39" s="11"/>
      <c r="Y39" s="11"/>
      <c r="Z39" s="11"/>
    </row>
    <row r="40" spans="1:26" ht="14.25" customHeight="1" x14ac:dyDescent="0.2">
      <c r="A40" s="8"/>
      <c r="B40" s="8"/>
      <c r="C40" s="11"/>
      <c r="D40" s="11"/>
      <c r="E40" s="11"/>
      <c r="F40" s="11"/>
      <c r="G40" s="23"/>
      <c r="H40" s="23"/>
      <c r="I40" s="11"/>
      <c r="J40" s="11"/>
      <c r="K40" s="11"/>
      <c r="L40" s="11"/>
      <c r="M40" s="11"/>
      <c r="N40" s="11"/>
      <c r="O40" s="11"/>
      <c r="P40" s="11"/>
      <c r="Q40" s="11"/>
      <c r="R40" s="11"/>
      <c r="S40" s="11"/>
      <c r="T40" s="11"/>
      <c r="U40" s="11"/>
      <c r="V40" s="11"/>
      <c r="W40" s="11"/>
      <c r="X40" s="11"/>
      <c r="Y40" s="11"/>
      <c r="Z40" s="11"/>
    </row>
    <row r="41" spans="1:26" ht="14.25" customHeight="1" x14ac:dyDescent="0.2">
      <c r="A41" s="8"/>
      <c r="B41" s="8"/>
      <c r="C41" s="11"/>
      <c r="D41" s="11"/>
      <c r="E41" s="11"/>
      <c r="F41" s="11"/>
      <c r="G41" s="23"/>
      <c r="H41" s="23"/>
      <c r="I41" s="11"/>
      <c r="J41" s="11"/>
      <c r="K41" s="11"/>
      <c r="L41" s="11"/>
      <c r="M41" s="11"/>
      <c r="N41" s="11"/>
      <c r="O41" s="11"/>
      <c r="P41" s="11"/>
      <c r="Q41" s="11"/>
      <c r="R41" s="11"/>
      <c r="S41" s="11"/>
      <c r="T41" s="11"/>
      <c r="U41" s="11"/>
      <c r="V41" s="11"/>
      <c r="W41" s="11"/>
      <c r="X41" s="11"/>
      <c r="Y41" s="11"/>
      <c r="Z41" s="11"/>
    </row>
    <row r="42" spans="1:26" ht="14.25" customHeight="1" x14ac:dyDescent="0.2">
      <c r="A42" s="8"/>
      <c r="B42" s="8"/>
      <c r="C42" s="11"/>
      <c r="D42" s="11"/>
      <c r="E42" s="11"/>
      <c r="F42" s="11"/>
      <c r="G42" s="23"/>
      <c r="H42" s="23"/>
      <c r="I42" s="11"/>
      <c r="J42" s="11"/>
      <c r="K42" s="11"/>
      <c r="L42" s="11"/>
      <c r="M42" s="11"/>
      <c r="N42" s="11"/>
      <c r="O42" s="11"/>
      <c r="P42" s="11"/>
      <c r="Q42" s="11"/>
      <c r="R42" s="11"/>
      <c r="S42" s="11"/>
      <c r="T42" s="11"/>
      <c r="U42" s="11"/>
      <c r="V42" s="11"/>
      <c r="W42" s="11"/>
      <c r="X42" s="11"/>
      <c r="Y42" s="11"/>
      <c r="Z42" s="11"/>
    </row>
    <row r="43" spans="1:26" ht="14.25" customHeight="1" x14ac:dyDescent="0.2">
      <c r="A43" s="8"/>
      <c r="B43" s="8"/>
      <c r="C43" s="11"/>
      <c r="D43" s="11"/>
      <c r="E43" s="11"/>
      <c r="F43" s="11"/>
      <c r="G43" s="23"/>
      <c r="H43" s="23"/>
      <c r="I43" s="11"/>
      <c r="J43" s="11"/>
      <c r="K43" s="11"/>
      <c r="L43" s="11"/>
      <c r="M43" s="11"/>
      <c r="N43" s="11"/>
      <c r="O43" s="11"/>
      <c r="P43" s="11"/>
      <c r="Q43" s="11"/>
      <c r="R43" s="11"/>
      <c r="S43" s="11"/>
      <c r="T43" s="11"/>
      <c r="U43" s="11"/>
      <c r="V43" s="11"/>
      <c r="W43" s="11"/>
      <c r="X43" s="11"/>
      <c r="Y43" s="11"/>
      <c r="Z43" s="11"/>
    </row>
    <row r="44" spans="1:26" ht="14.25" customHeight="1" x14ac:dyDescent="0.2">
      <c r="A44" s="8"/>
      <c r="B44" s="8"/>
      <c r="C44" s="11"/>
      <c r="D44" s="11"/>
      <c r="E44" s="11"/>
      <c r="F44" s="11"/>
      <c r="G44" s="23"/>
      <c r="H44" s="23"/>
      <c r="I44" s="11"/>
      <c r="J44" s="11"/>
      <c r="K44" s="11"/>
      <c r="L44" s="11"/>
      <c r="M44" s="11"/>
      <c r="N44" s="11"/>
      <c r="O44" s="11"/>
      <c r="P44" s="11"/>
      <c r="Q44" s="11"/>
      <c r="R44" s="11"/>
      <c r="S44" s="11"/>
      <c r="T44" s="11"/>
      <c r="U44" s="11"/>
      <c r="V44" s="11"/>
      <c r="W44" s="11"/>
      <c r="X44" s="11"/>
      <c r="Y44" s="11"/>
      <c r="Z44" s="11"/>
    </row>
    <row r="45" spans="1:26" ht="14.25" customHeight="1" x14ac:dyDescent="0.2">
      <c r="A45" s="8"/>
      <c r="B45" s="8"/>
      <c r="C45" s="11"/>
      <c r="D45" s="11"/>
      <c r="E45" s="11"/>
      <c r="F45" s="11"/>
      <c r="G45" s="23"/>
      <c r="H45" s="23"/>
      <c r="I45" s="11"/>
      <c r="J45" s="11"/>
      <c r="K45" s="11"/>
      <c r="L45" s="11"/>
      <c r="M45" s="11"/>
      <c r="N45" s="11"/>
      <c r="O45" s="11"/>
      <c r="P45" s="11"/>
      <c r="Q45" s="11"/>
      <c r="R45" s="11"/>
      <c r="S45" s="11"/>
      <c r="T45" s="11"/>
      <c r="U45" s="11"/>
      <c r="V45" s="11"/>
      <c r="W45" s="11"/>
      <c r="X45" s="11"/>
      <c r="Y45" s="11"/>
      <c r="Z45" s="11"/>
    </row>
    <row r="46" spans="1:26" ht="14.25" customHeight="1" x14ac:dyDescent="0.2">
      <c r="A46" s="8"/>
      <c r="B46" s="8"/>
      <c r="C46" s="11"/>
      <c r="D46" s="11"/>
      <c r="E46" s="11"/>
      <c r="F46" s="11"/>
      <c r="G46" s="23"/>
      <c r="H46" s="23"/>
      <c r="I46" s="11"/>
      <c r="J46" s="11"/>
      <c r="K46" s="11"/>
      <c r="L46" s="11"/>
      <c r="M46" s="11"/>
      <c r="N46" s="11"/>
      <c r="O46" s="11"/>
      <c r="P46" s="11"/>
      <c r="Q46" s="11"/>
      <c r="R46" s="11"/>
      <c r="S46" s="11"/>
      <c r="T46" s="11"/>
      <c r="U46" s="11"/>
      <c r="V46" s="11"/>
      <c r="W46" s="11"/>
      <c r="X46" s="11"/>
      <c r="Y46" s="11"/>
      <c r="Z46" s="11"/>
    </row>
    <row r="47" spans="1:26" ht="14.25" customHeight="1" x14ac:dyDescent="0.2">
      <c r="A47" s="8"/>
      <c r="B47" s="8"/>
      <c r="C47" s="11"/>
      <c r="D47" s="11"/>
      <c r="E47" s="11"/>
      <c r="F47" s="11"/>
      <c r="G47" s="23"/>
      <c r="H47" s="23"/>
      <c r="I47" s="11"/>
      <c r="J47" s="11"/>
      <c r="K47" s="11"/>
      <c r="L47" s="11"/>
      <c r="M47" s="11"/>
      <c r="N47" s="11"/>
      <c r="O47" s="11"/>
      <c r="P47" s="11"/>
      <c r="Q47" s="11"/>
      <c r="R47" s="11"/>
      <c r="S47" s="11"/>
      <c r="T47" s="11"/>
      <c r="U47" s="11"/>
      <c r="V47" s="11"/>
      <c r="W47" s="11"/>
      <c r="X47" s="11"/>
      <c r="Y47" s="11"/>
      <c r="Z47" s="11"/>
    </row>
    <row r="48" spans="1:26" ht="14.25" customHeight="1" x14ac:dyDescent="0.2">
      <c r="A48" s="8"/>
      <c r="B48" s="8"/>
      <c r="C48" s="11"/>
      <c r="D48" s="11"/>
      <c r="E48" s="11"/>
      <c r="F48" s="11"/>
      <c r="G48" s="23"/>
      <c r="H48" s="23"/>
      <c r="I48" s="11"/>
      <c r="J48" s="11"/>
      <c r="K48" s="11"/>
      <c r="L48" s="11"/>
      <c r="M48" s="11"/>
      <c r="N48" s="11"/>
      <c r="O48" s="11"/>
      <c r="P48" s="11"/>
      <c r="Q48" s="11"/>
      <c r="R48" s="11"/>
      <c r="S48" s="11"/>
      <c r="T48" s="11"/>
      <c r="U48" s="11"/>
      <c r="V48" s="11"/>
      <c r="W48" s="11"/>
      <c r="X48" s="11"/>
      <c r="Y48" s="11"/>
      <c r="Z48" s="11"/>
    </row>
    <row r="49" spans="1:26" ht="14.25" customHeight="1" x14ac:dyDescent="0.2">
      <c r="A49" s="8"/>
      <c r="B49" s="8"/>
      <c r="C49" s="11"/>
      <c r="D49" s="11"/>
      <c r="E49" s="11"/>
      <c r="F49" s="11"/>
      <c r="G49" s="23"/>
      <c r="H49" s="23"/>
      <c r="I49" s="11"/>
      <c r="J49" s="11"/>
      <c r="K49" s="11"/>
      <c r="L49" s="11"/>
      <c r="M49" s="11"/>
      <c r="N49" s="11"/>
      <c r="O49" s="11"/>
      <c r="P49" s="11"/>
      <c r="Q49" s="11"/>
      <c r="R49" s="11"/>
      <c r="S49" s="11"/>
      <c r="T49" s="11"/>
      <c r="U49" s="11"/>
      <c r="V49" s="11"/>
      <c r="W49" s="11"/>
      <c r="X49" s="11"/>
      <c r="Y49" s="11"/>
      <c r="Z49" s="11"/>
    </row>
    <row r="50" spans="1:26" ht="14.25" customHeight="1" x14ac:dyDescent="0.2">
      <c r="A50" s="8"/>
      <c r="B50" s="8"/>
      <c r="C50" s="11"/>
      <c r="D50" s="11"/>
      <c r="E50" s="11"/>
      <c r="F50" s="11"/>
      <c r="G50" s="23"/>
      <c r="H50" s="23"/>
      <c r="I50" s="11"/>
      <c r="J50" s="11"/>
      <c r="K50" s="11"/>
      <c r="L50" s="11"/>
      <c r="M50" s="11"/>
      <c r="N50" s="11"/>
      <c r="O50" s="11"/>
      <c r="P50" s="11"/>
      <c r="Q50" s="11"/>
      <c r="R50" s="11"/>
      <c r="S50" s="11"/>
      <c r="T50" s="11"/>
      <c r="U50" s="11"/>
      <c r="V50" s="11"/>
      <c r="W50" s="11"/>
      <c r="X50" s="11"/>
      <c r="Y50" s="11"/>
      <c r="Z50" s="11"/>
    </row>
    <row r="51" spans="1:26" ht="14.25" customHeight="1" x14ac:dyDescent="0.2">
      <c r="A51" s="8"/>
      <c r="B51" s="8"/>
      <c r="C51" s="11"/>
      <c r="D51" s="11"/>
      <c r="E51" s="11"/>
      <c r="F51" s="11"/>
      <c r="G51" s="23"/>
      <c r="H51" s="23"/>
      <c r="I51" s="11"/>
      <c r="J51" s="11"/>
      <c r="K51" s="11"/>
      <c r="L51" s="11"/>
      <c r="M51" s="11"/>
      <c r="N51" s="11"/>
      <c r="O51" s="11"/>
      <c r="P51" s="11"/>
      <c r="Q51" s="11"/>
      <c r="R51" s="11"/>
      <c r="S51" s="11"/>
      <c r="T51" s="11"/>
      <c r="U51" s="11"/>
      <c r="V51" s="11"/>
      <c r="W51" s="11"/>
      <c r="X51" s="11"/>
      <c r="Y51" s="11"/>
      <c r="Z51" s="11"/>
    </row>
    <row r="52" spans="1:26" ht="14.25" customHeight="1" x14ac:dyDescent="0.2">
      <c r="A52" s="8"/>
      <c r="B52" s="8"/>
      <c r="C52" s="11"/>
      <c r="D52" s="11"/>
      <c r="E52" s="11"/>
      <c r="F52" s="11"/>
      <c r="G52" s="23"/>
      <c r="H52" s="23"/>
      <c r="I52" s="11"/>
      <c r="J52" s="11"/>
      <c r="K52" s="11"/>
      <c r="L52" s="11"/>
      <c r="M52" s="11"/>
      <c r="N52" s="11"/>
      <c r="O52" s="11"/>
      <c r="P52" s="11"/>
      <c r="Q52" s="11"/>
      <c r="R52" s="11"/>
      <c r="S52" s="11"/>
      <c r="T52" s="11"/>
      <c r="U52" s="11"/>
      <c r="V52" s="11"/>
      <c r="W52" s="11"/>
      <c r="X52" s="11"/>
      <c r="Y52" s="11"/>
      <c r="Z52" s="11"/>
    </row>
    <row r="53" spans="1:26" ht="14.25" customHeight="1" x14ac:dyDescent="0.2">
      <c r="A53" s="8"/>
      <c r="B53" s="8"/>
      <c r="C53" s="11"/>
      <c r="D53" s="11"/>
      <c r="E53" s="11"/>
      <c r="F53" s="11"/>
      <c r="G53" s="23"/>
      <c r="H53" s="23"/>
      <c r="I53" s="11"/>
      <c r="J53" s="11"/>
      <c r="K53" s="11"/>
      <c r="L53" s="11"/>
      <c r="M53" s="11"/>
      <c r="N53" s="11"/>
      <c r="O53" s="11"/>
      <c r="P53" s="11"/>
      <c r="Q53" s="11"/>
      <c r="R53" s="11"/>
      <c r="S53" s="11"/>
      <c r="T53" s="11"/>
      <c r="U53" s="11"/>
      <c r="V53" s="11"/>
      <c r="W53" s="11"/>
      <c r="X53" s="11"/>
      <c r="Y53" s="11"/>
      <c r="Z53" s="11"/>
    </row>
    <row r="54" spans="1:26" ht="14.25" customHeight="1" x14ac:dyDescent="0.2">
      <c r="A54" s="8"/>
      <c r="B54" s="8"/>
      <c r="C54" s="11"/>
      <c r="D54" s="11"/>
      <c r="E54" s="11"/>
      <c r="F54" s="11"/>
      <c r="G54" s="23"/>
      <c r="H54" s="23"/>
      <c r="I54" s="11"/>
      <c r="J54" s="11"/>
      <c r="K54" s="11"/>
      <c r="L54" s="11"/>
      <c r="M54" s="11"/>
      <c r="N54" s="11"/>
      <c r="O54" s="11"/>
      <c r="P54" s="11"/>
      <c r="Q54" s="11"/>
      <c r="R54" s="11"/>
      <c r="S54" s="11"/>
      <c r="T54" s="11"/>
      <c r="U54" s="11"/>
      <c r="V54" s="11"/>
      <c r="W54" s="11"/>
      <c r="X54" s="11"/>
      <c r="Y54" s="11"/>
      <c r="Z54" s="11"/>
    </row>
    <row r="55" spans="1:26" ht="14.25" customHeight="1" x14ac:dyDescent="0.2">
      <c r="A55" s="8"/>
      <c r="B55" s="8"/>
      <c r="C55" s="11"/>
      <c r="D55" s="11"/>
      <c r="E55" s="11"/>
      <c r="F55" s="11"/>
      <c r="G55" s="23"/>
      <c r="H55" s="23"/>
      <c r="I55" s="11"/>
      <c r="J55" s="11"/>
      <c r="K55" s="11"/>
      <c r="L55" s="11"/>
      <c r="M55" s="11"/>
      <c r="N55" s="11"/>
      <c r="O55" s="11"/>
      <c r="P55" s="11"/>
      <c r="Q55" s="11"/>
      <c r="R55" s="11"/>
      <c r="S55" s="11"/>
      <c r="T55" s="11"/>
      <c r="U55" s="11"/>
      <c r="V55" s="11"/>
      <c r="W55" s="11"/>
      <c r="X55" s="11"/>
      <c r="Y55" s="11"/>
      <c r="Z55" s="11"/>
    </row>
    <row r="56" spans="1:26" ht="14.25" customHeight="1" x14ac:dyDescent="0.2">
      <c r="A56" s="8"/>
      <c r="B56" s="8"/>
      <c r="C56" s="11"/>
      <c r="D56" s="11"/>
      <c r="E56" s="11"/>
      <c r="F56" s="11"/>
      <c r="G56" s="23"/>
      <c r="H56" s="23"/>
      <c r="I56" s="11"/>
      <c r="J56" s="11"/>
      <c r="K56" s="11"/>
      <c r="L56" s="11"/>
      <c r="M56" s="11"/>
      <c r="N56" s="11"/>
      <c r="O56" s="11"/>
      <c r="P56" s="11"/>
      <c r="Q56" s="11"/>
      <c r="R56" s="11"/>
      <c r="S56" s="11"/>
      <c r="T56" s="11"/>
      <c r="U56" s="11"/>
      <c r="V56" s="11"/>
      <c r="W56" s="11"/>
      <c r="X56" s="11"/>
      <c r="Y56" s="11"/>
      <c r="Z56" s="11"/>
    </row>
    <row r="57" spans="1:26" ht="14.25" customHeight="1" x14ac:dyDescent="0.2">
      <c r="A57" s="8"/>
      <c r="B57" s="8"/>
      <c r="C57" s="11"/>
      <c r="D57" s="11"/>
      <c r="E57" s="11"/>
      <c r="F57" s="11"/>
      <c r="G57" s="23"/>
      <c r="H57" s="23"/>
      <c r="I57" s="11"/>
      <c r="J57" s="11"/>
      <c r="K57" s="11"/>
      <c r="L57" s="11"/>
      <c r="M57" s="11"/>
      <c r="N57" s="11"/>
      <c r="O57" s="11"/>
      <c r="P57" s="11"/>
      <c r="Q57" s="11"/>
      <c r="R57" s="11"/>
      <c r="S57" s="11"/>
      <c r="T57" s="11"/>
      <c r="U57" s="11"/>
      <c r="V57" s="11"/>
      <c r="W57" s="11"/>
      <c r="X57" s="11"/>
      <c r="Y57" s="11"/>
      <c r="Z57" s="11"/>
    </row>
    <row r="58" spans="1:26" ht="14.25" customHeight="1" x14ac:dyDescent="0.2">
      <c r="A58" s="8"/>
      <c r="B58" s="8"/>
      <c r="C58" s="11"/>
      <c r="D58" s="11"/>
      <c r="E58" s="11"/>
      <c r="F58" s="11"/>
      <c r="G58" s="23"/>
      <c r="H58" s="23"/>
      <c r="I58" s="11"/>
      <c r="J58" s="11"/>
      <c r="K58" s="11"/>
      <c r="L58" s="11"/>
      <c r="M58" s="11"/>
      <c r="N58" s="11"/>
      <c r="O58" s="11"/>
      <c r="P58" s="11"/>
      <c r="Q58" s="11"/>
      <c r="R58" s="11"/>
      <c r="S58" s="11"/>
      <c r="T58" s="11"/>
      <c r="U58" s="11"/>
      <c r="V58" s="11"/>
      <c r="W58" s="11"/>
      <c r="X58" s="11"/>
      <c r="Y58" s="11"/>
      <c r="Z58" s="11"/>
    </row>
    <row r="59" spans="1:26" ht="14.25" customHeight="1" x14ac:dyDescent="0.2">
      <c r="A59" s="8"/>
      <c r="B59" s="8"/>
      <c r="C59" s="11"/>
      <c r="D59" s="11"/>
      <c r="E59" s="11"/>
      <c r="F59" s="11"/>
      <c r="G59" s="23"/>
      <c r="H59" s="23"/>
      <c r="I59" s="11"/>
      <c r="J59" s="11"/>
      <c r="K59" s="11"/>
      <c r="L59" s="11"/>
      <c r="M59" s="11"/>
      <c r="N59" s="11"/>
      <c r="O59" s="11"/>
      <c r="P59" s="11"/>
      <c r="Q59" s="11"/>
      <c r="R59" s="11"/>
      <c r="S59" s="11"/>
      <c r="T59" s="11"/>
      <c r="U59" s="11"/>
      <c r="V59" s="11"/>
      <c r="W59" s="11"/>
      <c r="X59" s="11"/>
      <c r="Y59" s="11"/>
      <c r="Z59" s="11"/>
    </row>
    <row r="60" spans="1:26" ht="14.25" customHeight="1" x14ac:dyDescent="0.2">
      <c r="A60" s="8"/>
      <c r="B60" s="8"/>
      <c r="C60" s="11"/>
      <c r="D60" s="11"/>
      <c r="E60" s="11"/>
      <c r="F60" s="11"/>
      <c r="G60" s="23"/>
      <c r="H60" s="23"/>
      <c r="I60" s="11"/>
      <c r="J60" s="11"/>
      <c r="K60" s="11"/>
      <c r="L60" s="11"/>
      <c r="M60" s="11"/>
      <c r="N60" s="11"/>
      <c r="O60" s="11"/>
      <c r="P60" s="11"/>
      <c r="Q60" s="11"/>
      <c r="R60" s="11"/>
      <c r="S60" s="11"/>
      <c r="T60" s="11"/>
      <c r="U60" s="11"/>
      <c r="V60" s="11"/>
      <c r="W60" s="11"/>
      <c r="X60" s="11"/>
      <c r="Y60" s="11"/>
      <c r="Z60" s="11"/>
    </row>
    <row r="61" spans="1:26" ht="14.25" customHeight="1" x14ac:dyDescent="0.2">
      <c r="A61" s="8"/>
      <c r="B61" s="8"/>
      <c r="C61" s="11"/>
      <c r="D61" s="11"/>
      <c r="E61" s="11"/>
      <c r="F61" s="11"/>
      <c r="G61" s="23"/>
      <c r="H61" s="23"/>
      <c r="I61" s="11"/>
      <c r="J61" s="11"/>
      <c r="K61" s="11"/>
      <c r="L61" s="11"/>
      <c r="M61" s="11"/>
      <c r="N61" s="11"/>
      <c r="O61" s="11"/>
      <c r="P61" s="11"/>
      <c r="Q61" s="11"/>
      <c r="R61" s="11"/>
      <c r="S61" s="11"/>
      <c r="T61" s="11"/>
      <c r="U61" s="11"/>
      <c r="V61" s="11"/>
      <c r="W61" s="11"/>
      <c r="X61" s="11"/>
      <c r="Y61" s="11"/>
      <c r="Z61" s="11"/>
    </row>
    <row r="62" spans="1:26" ht="14.25" customHeight="1" x14ac:dyDescent="0.2">
      <c r="A62" s="8"/>
      <c r="B62" s="8"/>
      <c r="C62" s="11"/>
      <c r="D62" s="11"/>
      <c r="E62" s="11"/>
      <c r="F62" s="11"/>
      <c r="G62" s="23"/>
      <c r="H62" s="23"/>
      <c r="I62" s="11"/>
      <c r="J62" s="11"/>
      <c r="K62" s="11"/>
      <c r="L62" s="11"/>
      <c r="M62" s="11"/>
      <c r="N62" s="11"/>
      <c r="O62" s="11"/>
      <c r="P62" s="11"/>
      <c r="Q62" s="11"/>
      <c r="R62" s="11"/>
      <c r="S62" s="11"/>
      <c r="T62" s="11"/>
      <c r="U62" s="11"/>
      <c r="V62" s="11"/>
      <c r="W62" s="11"/>
      <c r="X62" s="11"/>
      <c r="Y62" s="11"/>
      <c r="Z62" s="11"/>
    </row>
    <row r="63" spans="1:26" ht="14.25" customHeight="1" x14ac:dyDescent="0.2">
      <c r="A63" s="8"/>
      <c r="B63" s="8"/>
      <c r="C63" s="11"/>
      <c r="D63" s="11"/>
      <c r="E63" s="11"/>
      <c r="F63" s="11"/>
      <c r="G63" s="23"/>
      <c r="H63" s="23"/>
      <c r="I63" s="11"/>
      <c r="J63" s="11"/>
      <c r="K63" s="11"/>
      <c r="L63" s="11"/>
      <c r="M63" s="11"/>
      <c r="N63" s="11"/>
      <c r="O63" s="11"/>
      <c r="P63" s="11"/>
      <c r="Q63" s="11"/>
      <c r="R63" s="11"/>
      <c r="S63" s="11"/>
      <c r="T63" s="11"/>
      <c r="U63" s="11"/>
      <c r="V63" s="11"/>
      <c r="W63" s="11"/>
      <c r="X63" s="11"/>
      <c r="Y63" s="11"/>
      <c r="Z63" s="11"/>
    </row>
    <row r="64" spans="1:26" ht="14.25" customHeight="1" x14ac:dyDescent="0.2">
      <c r="A64" s="8"/>
      <c r="B64" s="8"/>
      <c r="C64" s="11"/>
      <c r="D64" s="11"/>
      <c r="E64" s="11"/>
      <c r="F64" s="11"/>
      <c r="G64" s="23"/>
      <c r="H64" s="23"/>
      <c r="I64" s="11"/>
      <c r="J64" s="11"/>
      <c r="K64" s="11"/>
      <c r="L64" s="11"/>
      <c r="M64" s="11"/>
      <c r="N64" s="11"/>
      <c r="O64" s="11"/>
      <c r="P64" s="11"/>
      <c r="Q64" s="11"/>
      <c r="R64" s="11"/>
      <c r="S64" s="11"/>
      <c r="T64" s="11"/>
      <c r="U64" s="11"/>
      <c r="V64" s="11"/>
      <c r="W64" s="11"/>
      <c r="X64" s="11"/>
      <c r="Y64" s="11"/>
      <c r="Z64" s="11"/>
    </row>
    <row r="65" spans="1:26" ht="14.25" customHeight="1" x14ac:dyDescent="0.2">
      <c r="A65" s="8"/>
      <c r="B65" s="8"/>
      <c r="C65" s="11"/>
      <c r="D65" s="11"/>
      <c r="E65" s="11"/>
      <c r="F65" s="11"/>
      <c r="G65" s="23"/>
      <c r="H65" s="23"/>
      <c r="I65" s="11"/>
      <c r="J65" s="11"/>
      <c r="K65" s="11"/>
      <c r="L65" s="11"/>
      <c r="M65" s="11"/>
      <c r="N65" s="11"/>
      <c r="O65" s="11"/>
      <c r="P65" s="11"/>
      <c r="Q65" s="11"/>
      <c r="R65" s="11"/>
      <c r="S65" s="11"/>
      <c r="T65" s="11"/>
      <c r="U65" s="11"/>
      <c r="V65" s="11"/>
      <c r="W65" s="11"/>
      <c r="X65" s="11"/>
      <c r="Y65" s="11"/>
      <c r="Z65" s="11"/>
    </row>
    <row r="66" spans="1:26" ht="14.25" customHeight="1" x14ac:dyDescent="0.2">
      <c r="A66" s="8"/>
      <c r="B66" s="8"/>
      <c r="C66" s="11"/>
      <c r="D66" s="11"/>
      <c r="E66" s="11"/>
      <c r="F66" s="11"/>
      <c r="G66" s="23"/>
      <c r="H66" s="23"/>
      <c r="I66" s="11"/>
      <c r="J66" s="11"/>
      <c r="K66" s="11"/>
      <c r="L66" s="11"/>
      <c r="M66" s="11"/>
      <c r="N66" s="11"/>
      <c r="O66" s="11"/>
      <c r="P66" s="11"/>
      <c r="Q66" s="11"/>
      <c r="R66" s="11"/>
      <c r="S66" s="11"/>
      <c r="T66" s="11"/>
      <c r="U66" s="11"/>
      <c r="V66" s="11"/>
      <c r="W66" s="11"/>
      <c r="X66" s="11"/>
      <c r="Y66" s="11"/>
      <c r="Z66" s="11"/>
    </row>
    <row r="67" spans="1:26" ht="14.25" customHeight="1" x14ac:dyDescent="0.2">
      <c r="A67" s="8"/>
      <c r="B67" s="8"/>
      <c r="C67" s="11"/>
      <c r="D67" s="11"/>
      <c r="E67" s="11"/>
      <c r="F67" s="11"/>
      <c r="G67" s="23"/>
      <c r="H67" s="23"/>
      <c r="I67" s="11"/>
      <c r="J67" s="11"/>
      <c r="K67" s="11"/>
      <c r="L67" s="11"/>
      <c r="M67" s="11"/>
      <c r="N67" s="11"/>
      <c r="O67" s="11"/>
      <c r="P67" s="11"/>
      <c r="Q67" s="11"/>
      <c r="R67" s="11"/>
      <c r="S67" s="11"/>
      <c r="T67" s="11"/>
      <c r="U67" s="11"/>
      <c r="V67" s="11"/>
      <c r="W67" s="11"/>
      <c r="X67" s="11"/>
      <c r="Y67" s="11"/>
      <c r="Z67" s="11"/>
    </row>
    <row r="68" spans="1:26" ht="14.25" customHeight="1" x14ac:dyDescent="0.2">
      <c r="A68" s="8"/>
      <c r="B68" s="8"/>
      <c r="C68" s="11"/>
      <c r="D68" s="11"/>
      <c r="E68" s="11"/>
      <c r="F68" s="11"/>
      <c r="G68" s="23"/>
      <c r="H68" s="23"/>
      <c r="I68" s="11"/>
      <c r="J68" s="11"/>
      <c r="K68" s="11"/>
      <c r="L68" s="11"/>
      <c r="M68" s="11"/>
      <c r="N68" s="11"/>
      <c r="O68" s="11"/>
      <c r="P68" s="11"/>
      <c r="Q68" s="11"/>
      <c r="R68" s="11"/>
      <c r="S68" s="11"/>
      <c r="T68" s="11"/>
      <c r="U68" s="11"/>
      <c r="V68" s="11"/>
      <c r="W68" s="11"/>
      <c r="X68" s="11"/>
      <c r="Y68" s="11"/>
      <c r="Z68" s="11"/>
    </row>
    <row r="69" spans="1:26" ht="14.25" customHeight="1" x14ac:dyDescent="0.2">
      <c r="A69" s="8"/>
      <c r="B69" s="8"/>
      <c r="C69" s="11"/>
      <c r="D69" s="11"/>
      <c r="E69" s="11"/>
      <c r="F69" s="11"/>
      <c r="G69" s="23"/>
      <c r="H69" s="23"/>
      <c r="I69" s="11"/>
      <c r="J69" s="11"/>
      <c r="K69" s="11"/>
      <c r="L69" s="11"/>
      <c r="M69" s="11"/>
      <c r="N69" s="11"/>
      <c r="O69" s="11"/>
      <c r="P69" s="11"/>
      <c r="Q69" s="11"/>
      <c r="R69" s="11"/>
      <c r="S69" s="11"/>
      <c r="T69" s="11"/>
      <c r="U69" s="11"/>
      <c r="V69" s="11"/>
      <c r="W69" s="11"/>
      <c r="X69" s="11"/>
      <c r="Y69" s="11"/>
      <c r="Z69" s="11"/>
    </row>
    <row r="70" spans="1:26" ht="14.25" customHeight="1" x14ac:dyDescent="0.2">
      <c r="A70" s="8"/>
      <c r="B70" s="8"/>
      <c r="C70" s="11"/>
      <c r="D70" s="11"/>
      <c r="E70" s="11"/>
      <c r="F70" s="11"/>
      <c r="G70" s="23"/>
      <c r="H70" s="23"/>
      <c r="I70" s="11"/>
      <c r="J70" s="11"/>
      <c r="K70" s="11"/>
      <c r="L70" s="11"/>
      <c r="M70" s="11"/>
      <c r="N70" s="11"/>
      <c r="O70" s="11"/>
      <c r="P70" s="11"/>
      <c r="Q70" s="11"/>
      <c r="R70" s="11"/>
      <c r="S70" s="11"/>
      <c r="T70" s="11"/>
      <c r="U70" s="11"/>
      <c r="V70" s="11"/>
      <c r="W70" s="11"/>
      <c r="X70" s="11"/>
      <c r="Y70" s="11"/>
      <c r="Z70" s="11"/>
    </row>
    <row r="71" spans="1:26" ht="14.25" customHeight="1" x14ac:dyDescent="0.2">
      <c r="A71" s="8"/>
      <c r="B71" s="8"/>
      <c r="C71" s="11"/>
      <c r="D71" s="11"/>
      <c r="E71" s="11"/>
      <c r="F71" s="11"/>
      <c r="G71" s="23"/>
      <c r="H71" s="23"/>
      <c r="I71" s="11"/>
      <c r="J71" s="11"/>
      <c r="K71" s="11"/>
      <c r="L71" s="11"/>
      <c r="M71" s="11"/>
      <c r="N71" s="11"/>
      <c r="O71" s="11"/>
      <c r="P71" s="11"/>
      <c r="Q71" s="11"/>
      <c r="R71" s="11"/>
      <c r="S71" s="11"/>
      <c r="T71" s="11"/>
      <c r="U71" s="11"/>
      <c r="V71" s="11"/>
      <c r="W71" s="11"/>
      <c r="X71" s="11"/>
      <c r="Y71" s="11"/>
      <c r="Z71" s="11"/>
    </row>
    <row r="72" spans="1:26" ht="14.25" customHeight="1" x14ac:dyDescent="0.2">
      <c r="A72" s="8"/>
      <c r="B72" s="8"/>
      <c r="C72" s="11"/>
      <c r="D72" s="11"/>
      <c r="E72" s="11"/>
      <c r="F72" s="11"/>
      <c r="G72" s="23"/>
      <c r="H72" s="23"/>
      <c r="I72" s="11"/>
      <c r="J72" s="11"/>
      <c r="K72" s="11"/>
      <c r="L72" s="11"/>
      <c r="M72" s="11"/>
      <c r="N72" s="11"/>
      <c r="O72" s="11"/>
      <c r="P72" s="11"/>
      <c r="Q72" s="11"/>
      <c r="R72" s="11"/>
      <c r="S72" s="11"/>
      <c r="T72" s="11"/>
      <c r="U72" s="11"/>
      <c r="V72" s="11"/>
      <c r="W72" s="11"/>
      <c r="X72" s="11"/>
      <c r="Y72" s="11"/>
      <c r="Z72" s="11"/>
    </row>
    <row r="73" spans="1:26" ht="14.25" customHeight="1" x14ac:dyDescent="0.2">
      <c r="A73" s="8"/>
      <c r="B73" s="8"/>
      <c r="C73" s="11"/>
      <c r="D73" s="11"/>
      <c r="E73" s="11"/>
      <c r="F73" s="11"/>
      <c r="G73" s="23"/>
      <c r="H73" s="23"/>
      <c r="I73" s="11"/>
      <c r="J73" s="11"/>
      <c r="K73" s="11"/>
      <c r="L73" s="11"/>
      <c r="M73" s="11"/>
      <c r="N73" s="11"/>
      <c r="O73" s="11"/>
      <c r="P73" s="11"/>
      <c r="Q73" s="11"/>
      <c r="R73" s="11"/>
      <c r="S73" s="11"/>
      <c r="T73" s="11"/>
      <c r="U73" s="11"/>
      <c r="V73" s="11"/>
      <c r="W73" s="11"/>
      <c r="X73" s="11"/>
      <c r="Y73" s="11"/>
      <c r="Z73" s="11"/>
    </row>
    <row r="74" spans="1:26" ht="14.25" customHeight="1" x14ac:dyDescent="0.2">
      <c r="A74" s="8"/>
      <c r="B74" s="8"/>
      <c r="C74" s="11"/>
      <c r="D74" s="11"/>
      <c r="E74" s="11"/>
      <c r="F74" s="11"/>
      <c r="G74" s="23"/>
      <c r="H74" s="23"/>
      <c r="I74" s="11"/>
      <c r="J74" s="11"/>
      <c r="K74" s="11"/>
      <c r="L74" s="11"/>
      <c r="M74" s="11"/>
      <c r="N74" s="11"/>
      <c r="O74" s="11"/>
      <c r="P74" s="11"/>
      <c r="Q74" s="11"/>
      <c r="R74" s="11"/>
      <c r="S74" s="11"/>
      <c r="T74" s="11"/>
      <c r="U74" s="11"/>
      <c r="V74" s="11"/>
      <c r="W74" s="11"/>
      <c r="X74" s="11"/>
      <c r="Y74" s="11"/>
      <c r="Z74" s="11"/>
    </row>
    <row r="75" spans="1:26" ht="14.25" customHeight="1" x14ac:dyDescent="0.2">
      <c r="A75" s="8"/>
      <c r="B75" s="8"/>
      <c r="C75" s="11"/>
      <c r="D75" s="11"/>
      <c r="E75" s="11"/>
      <c r="F75" s="11"/>
      <c r="G75" s="23"/>
      <c r="H75" s="23"/>
      <c r="I75" s="11"/>
      <c r="J75" s="11"/>
      <c r="K75" s="11"/>
      <c r="L75" s="11"/>
      <c r="M75" s="11"/>
      <c r="N75" s="11"/>
      <c r="O75" s="11"/>
      <c r="P75" s="11"/>
      <c r="Q75" s="11"/>
      <c r="R75" s="11"/>
      <c r="S75" s="11"/>
      <c r="T75" s="11"/>
      <c r="U75" s="11"/>
      <c r="V75" s="11"/>
      <c r="W75" s="11"/>
      <c r="X75" s="11"/>
      <c r="Y75" s="11"/>
      <c r="Z75" s="11"/>
    </row>
    <row r="76" spans="1:26" ht="14.25" customHeight="1" x14ac:dyDescent="0.2">
      <c r="A76" s="8"/>
      <c r="B76" s="8"/>
      <c r="C76" s="11"/>
      <c r="D76" s="11"/>
      <c r="E76" s="11"/>
      <c r="F76" s="11"/>
      <c r="G76" s="23"/>
      <c r="H76" s="23"/>
      <c r="I76" s="11"/>
      <c r="J76" s="11"/>
      <c r="K76" s="11"/>
      <c r="L76" s="11"/>
      <c r="M76" s="11"/>
      <c r="N76" s="11"/>
      <c r="O76" s="11"/>
      <c r="P76" s="11"/>
      <c r="Q76" s="11"/>
      <c r="R76" s="11"/>
      <c r="S76" s="11"/>
      <c r="T76" s="11"/>
      <c r="U76" s="11"/>
      <c r="V76" s="11"/>
      <c r="W76" s="11"/>
      <c r="X76" s="11"/>
      <c r="Y76" s="11"/>
      <c r="Z76" s="11"/>
    </row>
    <row r="77" spans="1:26" ht="14.25" customHeight="1" x14ac:dyDescent="0.2">
      <c r="A77" s="8"/>
      <c r="B77" s="8"/>
      <c r="C77" s="11"/>
      <c r="D77" s="11"/>
      <c r="E77" s="11"/>
      <c r="F77" s="11"/>
      <c r="G77" s="23"/>
      <c r="H77" s="23"/>
      <c r="I77" s="11"/>
      <c r="J77" s="11"/>
      <c r="K77" s="11"/>
      <c r="L77" s="11"/>
      <c r="M77" s="11"/>
      <c r="N77" s="11"/>
      <c r="O77" s="11"/>
      <c r="P77" s="11"/>
      <c r="Q77" s="11"/>
      <c r="R77" s="11"/>
      <c r="S77" s="11"/>
      <c r="T77" s="11"/>
      <c r="U77" s="11"/>
      <c r="V77" s="11"/>
      <c r="W77" s="11"/>
      <c r="X77" s="11"/>
      <c r="Y77" s="11"/>
      <c r="Z77" s="11"/>
    </row>
    <row r="78" spans="1:26" ht="14.25" customHeight="1" x14ac:dyDescent="0.2">
      <c r="A78" s="8"/>
      <c r="B78" s="8"/>
      <c r="C78" s="11"/>
      <c r="D78" s="11"/>
      <c r="E78" s="11"/>
      <c r="F78" s="11"/>
      <c r="G78" s="23"/>
      <c r="H78" s="23"/>
      <c r="I78" s="11"/>
      <c r="J78" s="11"/>
      <c r="K78" s="11"/>
      <c r="L78" s="11"/>
      <c r="M78" s="11"/>
      <c r="N78" s="11"/>
      <c r="O78" s="11"/>
      <c r="P78" s="11"/>
      <c r="Q78" s="11"/>
      <c r="R78" s="11"/>
      <c r="S78" s="11"/>
      <c r="T78" s="11"/>
      <c r="U78" s="11"/>
      <c r="V78" s="11"/>
      <c r="W78" s="11"/>
      <c r="X78" s="11"/>
      <c r="Y78" s="11"/>
      <c r="Z78" s="11"/>
    </row>
    <row r="79" spans="1:26" ht="14.25" customHeight="1" x14ac:dyDescent="0.2">
      <c r="A79" s="8"/>
      <c r="B79" s="8"/>
      <c r="C79" s="11"/>
      <c r="D79" s="11"/>
      <c r="E79" s="11"/>
      <c r="F79" s="11"/>
      <c r="G79" s="23"/>
      <c r="H79" s="23"/>
      <c r="I79" s="11"/>
      <c r="J79" s="11"/>
      <c r="K79" s="11"/>
      <c r="L79" s="11"/>
      <c r="M79" s="11"/>
      <c r="N79" s="11"/>
      <c r="O79" s="11"/>
      <c r="P79" s="11"/>
      <c r="Q79" s="11"/>
      <c r="R79" s="11"/>
      <c r="S79" s="11"/>
      <c r="T79" s="11"/>
      <c r="U79" s="11"/>
      <c r="V79" s="11"/>
      <c r="W79" s="11"/>
      <c r="X79" s="11"/>
      <c r="Y79" s="11"/>
      <c r="Z79" s="11"/>
    </row>
    <row r="80" spans="1:26" ht="14.25" customHeight="1" x14ac:dyDescent="0.2">
      <c r="A80" s="8"/>
      <c r="B80" s="8"/>
      <c r="C80" s="11"/>
      <c r="D80" s="11"/>
      <c r="E80" s="11"/>
      <c r="F80" s="11"/>
      <c r="G80" s="23"/>
      <c r="H80" s="23"/>
      <c r="I80" s="11"/>
      <c r="J80" s="11"/>
      <c r="K80" s="11"/>
      <c r="L80" s="11"/>
      <c r="M80" s="11"/>
      <c r="N80" s="11"/>
      <c r="O80" s="11"/>
      <c r="P80" s="11"/>
      <c r="Q80" s="11"/>
      <c r="R80" s="11"/>
      <c r="S80" s="11"/>
      <c r="T80" s="11"/>
      <c r="U80" s="11"/>
      <c r="V80" s="11"/>
      <c r="W80" s="11"/>
      <c r="X80" s="11"/>
      <c r="Y80" s="11"/>
      <c r="Z80" s="11"/>
    </row>
    <row r="81" spans="1:26" ht="14.25" customHeight="1" x14ac:dyDescent="0.2">
      <c r="A81" s="8"/>
      <c r="B81" s="8"/>
      <c r="C81" s="11"/>
      <c r="D81" s="11"/>
      <c r="E81" s="11"/>
      <c r="F81" s="11"/>
      <c r="G81" s="23"/>
      <c r="H81" s="23"/>
      <c r="I81" s="11"/>
      <c r="J81" s="11"/>
      <c r="K81" s="11"/>
      <c r="L81" s="11"/>
      <c r="M81" s="11"/>
      <c r="N81" s="11"/>
      <c r="O81" s="11"/>
      <c r="P81" s="11"/>
      <c r="Q81" s="11"/>
      <c r="R81" s="11"/>
      <c r="S81" s="11"/>
      <c r="T81" s="11"/>
      <c r="U81" s="11"/>
      <c r="V81" s="11"/>
      <c r="W81" s="11"/>
      <c r="X81" s="11"/>
      <c r="Y81" s="11"/>
      <c r="Z81" s="11"/>
    </row>
    <row r="82" spans="1:26" ht="14.25" customHeight="1" x14ac:dyDescent="0.2">
      <c r="A82" s="8"/>
      <c r="B82" s="8"/>
      <c r="C82" s="11"/>
      <c r="D82" s="11"/>
      <c r="E82" s="11"/>
      <c r="F82" s="11"/>
      <c r="G82" s="23"/>
      <c r="H82" s="23"/>
      <c r="I82" s="11"/>
      <c r="J82" s="11"/>
      <c r="K82" s="11"/>
      <c r="L82" s="11"/>
      <c r="M82" s="11"/>
      <c r="N82" s="11"/>
      <c r="O82" s="11"/>
      <c r="P82" s="11"/>
      <c r="Q82" s="11"/>
      <c r="R82" s="11"/>
      <c r="S82" s="11"/>
      <c r="T82" s="11"/>
      <c r="U82" s="11"/>
      <c r="V82" s="11"/>
      <c r="W82" s="11"/>
      <c r="X82" s="11"/>
      <c r="Y82" s="11"/>
      <c r="Z82" s="11"/>
    </row>
    <row r="83" spans="1:26" ht="14.25" customHeight="1" x14ac:dyDescent="0.2">
      <c r="A83" s="8"/>
      <c r="B83" s="8"/>
      <c r="C83" s="11"/>
      <c r="D83" s="11"/>
      <c r="E83" s="11"/>
      <c r="F83" s="11"/>
      <c r="G83" s="23"/>
      <c r="H83" s="23"/>
      <c r="I83" s="11"/>
      <c r="J83" s="11"/>
      <c r="K83" s="11"/>
      <c r="L83" s="11"/>
      <c r="M83" s="11"/>
      <c r="N83" s="11"/>
      <c r="O83" s="11"/>
      <c r="P83" s="11"/>
      <c r="Q83" s="11"/>
      <c r="R83" s="11"/>
      <c r="S83" s="11"/>
      <c r="T83" s="11"/>
      <c r="U83" s="11"/>
      <c r="V83" s="11"/>
      <c r="W83" s="11"/>
      <c r="X83" s="11"/>
      <c r="Y83" s="11"/>
      <c r="Z83" s="11"/>
    </row>
    <row r="84" spans="1:26" ht="14.25" customHeight="1" x14ac:dyDescent="0.2">
      <c r="A84" s="8"/>
      <c r="B84" s="8"/>
      <c r="C84" s="11"/>
      <c r="D84" s="11"/>
      <c r="E84" s="11"/>
      <c r="F84" s="11"/>
      <c r="G84" s="23"/>
      <c r="H84" s="23"/>
      <c r="I84" s="11"/>
      <c r="J84" s="11"/>
      <c r="K84" s="11"/>
      <c r="L84" s="11"/>
      <c r="M84" s="11"/>
      <c r="N84" s="11"/>
      <c r="O84" s="11"/>
      <c r="P84" s="11"/>
      <c r="Q84" s="11"/>
      <c r="R84" s="11"/>
      <c r="S84" s="11"/>
      <c r="T84" s="11"/>
      <c r="U84" s="11"/>
      <c r="V84" s="11"/>
      <c r="W84" s="11"/>
      <c r="X84" s="11"/>
      <c r="Y84" s="11"/>
      <c r="Z84" s="11"/>
    </row>
    <row r="85" spans="1:26" ht="14.25" customHeight="1" x14ac:dyDescent="0.2">
      <c r="A85" s="8"/>
      <c r="B85" s="8"/>
      <c r="C85" s="11"/>
      <c r="D85" s="11"/>
      <c r="E85" s="11"/>
      <c r="F85" s="11"/>
      <c r="G85" s="23"/>
      <c r="H85" s="23"/>
      <c r="I85" s="11"/>
      <c r="J85" s="11"/>
      <c r="K85" s="11"/>
      <c r="L85" s="11"/>
      <c r="M85" s="11"/>
      <c r="N85" s="11"/>
      <c r="O85" s="11"/>
      <c r="P85" s="11"/>
      <c r="Q85" s="11"/>
      <c r="R85" s="11"/>
      <c r="S85" s="11"/>
      <c r="T85" s="11"/>
      <c r="U85" s="11"/>
      <c r="V85" s="11"/>
      <c r="W85" s="11"/>
      <c r="X85" s="11"/>
      <c r="Y85" s="11"/>
      <c r="Z85" s="11"/>
    </row>
    <row r="86" spans="1:26" ht="14.25" customHeight="1" x14ac:dyDescent="0.2">
      <c r="A86" s="8"/>
      <c r="B86" s="8"/>
      <c r="C86" s="11"/>
      <c r="D86" s="11"/>
      <c r="E86" s="11"/>
      <c r="F86" s="11"/>
      <c r="G86" s="23"/>
      <c r="H86" s="23"/>
      <c r="I86" s="11"/>
      <c r="J86" s="11"/>
      <c r="K86" s="11"/>
      <c r="L86" s="11"/>
      <c r="M86" s="11"/>
      <c r="N86" s="11"/>
      <c r="O86" s="11"/>
      <c r="P86" s="11"/>
      <c r="Q86" s="11"/>
      <c r="R86" s="11"/>
      <c r="S86" s="11"/>
      <c r="T86" s="11"/>
      <c r="U86" s="11"/>
      <c r="V86" s="11"/>
      <c r="W86" s="11"/>
      <c r="X86" s="11"/>
      <c r="Y86" s="11"/>
      <c r="Z86" s="11"/>
    </row>
    <row r="87" spans="1:26" ht="14.25" customHeight="1" x14ac:dyDescent="0.2">
      <c r="A87" s="8"/>
      <c r="B87" s="8"/>
      <c r="C87" s="11"/>
      <c r="D87" s="11"/>
      <c r="E87" s="11"/>
      <c r="F87" s="11"/>
      <c r="G87" s="23"/>
      <c r="H87" s="23"/>
      <c r="I87" s="11"/>
      <c r="J87" s="11"/>
      <c r="K87" s="11"/>
      <c r="L87" s="11"/>
      <c r="M87" s="11"/>
      <c r="N87" s="11"/>
      <c r="O87" s="11"/>
      <c r="P87" s="11"/>
      <c r="Q87" s="11"/>
      <c r="R87" s="11"/>
      <c r="S87" s="11"/>
      <c r="T87" s="11"/>
      <c r="U87" s="11"/>
      <c r="V87" s="11"/>
      <c r="W87" s="11"/>
      <c r="X87" s="11"/>
      <c r="Y87" s="11"/>
      <c r="Z87" s="11"/>
    </row>
    <row r="88" spans="1:26" ht="14.25" customHeight="1" x14ac:dyDescent="0.2">
      <c r="A88" s="8"/>
      <c r="B88" s="8"/>
      <c r="C88" s="11"/>
      <c r="D88" s="11"/>
      <c r="E88" s="11"/>
      <c r="F88" s="11"/>
      <c r="G88" s="23"/>
      <c r="H88" s="23"/>
      <c r="I88" s="11"/>
      <c r="J88" s="11"/>
      <c r="K88" s="11"/>
      <c r="L88" s="11"/>
      <c r="M88" s="11"/>
      <c r="N88" s="11"/>
      <c r="O88" s="11"/>
      <c r="P88" s="11"/>
      <c r="Q88" s="11"/>
      <c r="R88" s="11"/>
      <c r="S88" s="11"/>
      <c r="T88" s="11"/>
      <c r="U88" s="11"/>
      <c r="V88" s="11"/>
      <c r="W88" s="11"/>
      <c r="X88" s="11"/>
      <c r="Y88" s="11"/>
      <c r="Z88" s="11"/>
    </row>
    <row r="89" spans="1:26" ht="14.25" customHeight="1" x14ac:dyDescent="0.2">
      <c r="A89" s="8"/>
      <c r="B89" s="8"/>
      <c r="C89" s="11"/>
      <c r="D89" s="11"/>
      <c r="E89" s="11"/>
      <c r="F89" s="11"/>
      <c r="G89" s="23"/>
      <c r="H89" s="23"/>
      <c r="I89" s="11"/>
      <c r="J89" s="11"/>
      <c r="K89" s="11"/>
      <c r="L89" s="11"/>
      <c r="M89" s="11"/>
      <c r="N89" s="11"/>
      <c r="O89" s="11"/>
      <c r="P89" s="11"/>
      <c r="Q89" s="11"/>
      <c r="R89" s="11"/>
      <c r="S89" s="11"/>
      <c r="T89" s="11"/>
      <c r="U89" s="11"/>
      <c r="V89" s="11"/>
      <c r="W89" s="11"/>
      <c r="X89" s="11"/>
      <c r="Y89" s="11"/>
      <c r="Z89" s="11"/>
    </row>
    <row r="90" spans="1:26" ht="14.25" customHeight="1" x14ac:dyDescent="0.2">
      <c r="A90" s="8"/>
      <c r="B90" s="8"/>
      <c r="C90" s="11"/>
      <c r="D90" s="11"/>
      <c r="E90" s="11"/>
      <c r="F90" s="11"/>
      <c r="G90" s="23"/>
      <c r="H90" s="23"/>
      <c r="I90" s="11"/>
      <c r="J90" s="11"/>
      <c r="K90" s="11"/>
      <c r="L90" s="11"/>
      <c r="M90" s="11"/>
      <c r="N90" s="11"/>
      <c r="O90" s="11"/>
      <c r="P90" s="11"/>
      <c r="Q90" s="11"/>
      <c r="R90" s="11"/>
      <c r="S90" s="11"/>
      <c r="T90" s="11"/>
      <c r="U90" s="11"/>
      <c r="V90" s="11"/>
      <c r="W90" s="11"/>
      <c r="X90" s="11"/>
      <c r="Y90" s="11"/>
      <c r="Z90" s="11"/>
    </row>
    <row r="91" spans="1:26" ht="14.25" customHeight="1" x14ac:dyDescent="0.2">
      <c r="A91" s="8"/>
      <c r="B91" s="8"/>
      <c r="C91" s="11"/>
      <c r="D91" s="11"/>
      <c r="E91" s="11"/>
      <c r="F91" s="11"/>
      <c r="G91" s="23"/>
      <c r="H91" s="23"/>
      <c r="I91" s="11"/>
      <c r="J91" s="11"/>
      <c r="K91" s="11"/>
      <c r="L91" s="11"/>
      <c r="M91" s="11"/>
      <c r="N91" s="11"/>
      <c r="O91" s="11"/>
      <c r="P91" s="11"/>
      <c r="Q91" s="11"/>
      <c r="R91" s="11"/>
      <c r="S91" s="11"/>
      <c r="T91" s="11"/>
      <c r="U91" s="11"/>
      <c r="V91" s="11"/>
      <c r="W91" s="11"/>
      <c r="X91" s="11"/>
      <c r="Y91" s="11"/>
      <c r="Z91" s="11"/>
    </row>
    <row r="92" spans="1:26" ht="14.25" customHeight="1" x14ac:dyDescent="0.2">
      <c r="A92" s="8"/>
      <c r="B92" s="8"/>
      <c r="C92" s="11"/>
      <c r="D92" s="11"/>
      <c r="E92" s="11"/>
      <c r="F92" s="11"/>
      <c r="G92" s="23"/>
      <c r="H92" s="23"/>
      <c r="I92" s="11"/>
      <c r="J92" s="11"/>
      <c r="K92" s="11"/>
      <c r="L92" s="11"/>
      <c r="M92" s="11"/>
      <c r="N92" s="11"/>
      <c r="O92" s="11"/>
      <c r="P92" s="11"/>
      <c r="Q92" s="11"/>
      <c r="R92" s="11"/>
      <c r="S92" s="11"/>
      <c r="T92" s="11"/>
      <c r="U92" s="11"/>
      <c r="V92" s="11"/>
      <c r="W92" s="11"/>
      <c r="X92" s="11"/>
      <c r="Y92" s="11"/>
      <c r="Z92" s="11"/>
    </row>
    <row r="93" spans="1:26" ht="14.25" customHeight="1" x14ac:dyDescent="0.2">
      <c r="A93" s="8"/>
      <c r="B93" s="8"/>
      <c r="C93" s="11"/>
      <c r="D93" s="11"/>
      <c r="E93" s="11"/>
      <c r="F93" s="11"/>
      <c r="G93" s="23"/>
      <c r="H93" s="23"/>
      <c r="I93" s="11"/>
      <c r="J93" s="11"/>
      <c r="K93" s="11"/>
      <c r="L93" s="11"/>
      <c r="M93" s="11"/>
      <c r="N93" s="11"/>
      <c r="O93" s="11"/>
      <c r="P93" s="11"/>
      <c r="Q93" s="11"/>
      <c r="R93" s="11"/>
      <c r="S93" s="11"/>
      <c r="T93" s="11"/>
      <c r="U93" s="11"/>
      <c r="V93" s="11"/>
      <c r="W93" s="11"/>
      <c r="X93" s="11"/>
      <c r="Y93" s="11"/>
      <c r="Z93" s="11"/>
    </row>
    <row r="94" spans="1:26" ht="14.25" customHeight="1" x14ac:dyDescent="0.2">
      <c r="A94" s="8"/>
      <c r="B94" s="8"/>
      <c r="C94" s="11"/>
      <c r="D94" s="11"/>
      <c r="E94" s="11"/>
      <c r="F94" s="11"/>
      <c r="G94" s="23"/>
      <c r="H94" s="23"/>
      <c r="I94" s="11"/>
      <c r="J94" s="11"/>
      <c r="K94" s="11"/>
      <c r="L94" s="11"/>
      <c r="M94" s="11"/>
      <c r="N94" s="11"/>
      <c r="O94" s="11"/>
      <c r="P94" s="11"/>
      <c r="Q94" s="11"/>
      <c r="R94" s="11"/>
      <c r="S94" s="11"/>
      <c r="T94" s="11"/>
      <c r="U94" s="11"/>
      <c r="V94" s="11"/>
      <c r="W94" s="11"/>
      <c r="X94" s="11"/>
      <c r="Y94" s="11"/>
      <c r="Z94" s="11"/>
    </row>
    <row r="95" spans="1:26" ht="14.25" customHeight="1" x14ac:dyDescent="0.2">
      <c r="A95" s="8"/>
      <c r="B95" s="8"/>
      <c r="C95" s="11"/>
      <c r="D95" s="11"/>
      <c r="E95" s="11"/>
      <c r="F95" s="11"/>
      <c r="G95" s="23"/>
      <c r="H95" s="23"/>
      <c r="I95" s="11"/>
      <c r="J95" s="11"/>
      <c r="K95" s="11"/>
      <c r="L95" s="11"/>
      <c r="M95" s="11"/>
      <c r="N95" s="11"/>
      <c r="O95" s="11"/>
      <c r="P95" s="11"/>
      <c r="Q95" s="11"/>
      <c r="R95" s="11"/>
      <c r="S95" s="11"/>
      <c r="T95" s="11"/>
      <c r="U95" s="11"/>
      <c r="V95" s="11"/>
      <c r="W95" s="11"/>
      <c r="X95" s="11"/>
      <c r="Y95" s="11"/>
      <c r="Z95" s="11"/>
    </row>
    <row r="96" spans="1:26" ht="14.25" customHeight="1" x14ac:dyDescent="0.2">
      <c r="A96" s="8"/>
      <c r="B96" s="8"/>
      <c r="C96" s="11"/>
      <c r="D96" s="11"/>
      <c r="E96" s="11"/>
      <c r="F96" s="11"/>
      <c r="G96" s="23"/>
      <c r="H96" s="23"/>
      <c r="I96" s="11"/>
      <c r="J96" s="11"/>
      <c r="K96" s="11"/>
      <c r="L96" s="11"/>
      <c r="M96" s="11"/>
      <c r="N96" s="11"/>
      <c r="O96" s="11"/>
      <c r="P96" s="11"/>
      <c r="Q96" s="11"/>
      <c r="R96" s="11"/>
      <c r="S96" s="11"/>
      <c r="T96" s="11"/>
      <c r="U96" s="11"/>
      <c r="V96" s="11"/>
      <c r="W96" s="11"/>
      <c r="X96" s="11"/>
      <c r="Y96" s="11"/>
      <c r="Z96" s="11"/>
    </row>
    <row r="97" spans="1:26" ht="14.25" customHeight="1" x14ac:dyDescent="0.2">
      <c r="A97" s="8"/>
      <c r="B97" s="8"/>
      <c r="C97" s="11"/>
      <c r="D97" s="11"/>
      <c r="E97" s="11"/>
      <c r="F97" s="11"/>
      <c r="G97" s="23"/>
      <c r="H97" s="23"/>
      <c r="I97" s="11"/>
      <c r="J97" s="11"/>
      <c r="K97" s="11"/>
      <c r="L97" s="11"/>
      <c r="M97" s="11"/>
      <c r="N97" s="11"/>
      <c r="O97" s="11"/>
      <c r="P97" s="11"/>
      <c r="Q97" s="11"/>
      <c r="R97" s="11"/>
      <c r="S97" s="11"/>
      <c r="T97" s="11"/>
      <c r="U97" s="11"/>
      <c r="V97" s="11"/>
      <c r="W97" s="11"/>
      <c r="X97" s="11"/>
      <c r="Y97" s="11"/>
      <c r="Z97" s="11"/>
    </row>
    <row r="98" spans="1:26" ht="14.25" customHeight="1" x14ac:dyDescent="0.2">
      <c r="A98" s="8"/>
      <c r="B98" s="8"/>
      <c r="C98" s="11"/>
      <c r="D98" s="11"/>
      <c r="E98" s="11"/>
      <c r="F98" s="11"/>
      <c r="G98" s="23"/>
      <c r="H98" s="23"/>
      <c r="I98" s="11"/>
      <c r="J98" s="11"/>
      <c r="K98" s="11"/>
      <c r="L98" s="11"/>
      <c r="M98" s="11"/>
      <c r="N98" s="11"/>
      <c r="O98" s="11"/>
      <c r="P98" s="11"/>
      <c r="Q98" s="11"/>
      <c r="R98" s="11"/>
      <c r="S98" s="11"/>
      <c r="T98" s="11"/>
      <c r="U98" s="11"/>
      <c r="V98" s="11"/>
      <c r="W98" s="11"/>
      <c r="X98" s="11"/>
      <c r="Y98" s="11"/>
      <c r="Z98" s="11"/>
    </row>
    <row r="99" spans="1:26" ht="14.25" customHeight="1" x14ac:dyDescent="0.2">
      <c r="A99" s="8"/>
      <c r="B99" s="8"/>
      <c r="C99" s="11"/>
      <c r="D99" s="11"/>
      <c r="E99" s="11"/>
      <c r="F99" s="11"/>
      <c r="G99" s="23"/>
      <c r="H99" s="23"/>
      <c r="I99" s="11"/>
      <c r="J99" s="11"/>
      <c r="K99" s="11"/>
      <c r="L99" s="11"/>
      <c r="M99" s="11"/>
      <c r="N99" s="11"/>
      <c r="O99" s="11"/>
      <c r="P99" s="11"/>
      <c r="Q99" s="11"/>
      <c r="R99" s="11"/>
      <c r="S99" s="11"/>
      <c r="T99" s="11"/>
      <c r="U99" s="11"/>
      <c r="V99" s="11"/>
      <c r="W99" s="11"/>
      <c r="X99" s="11"/>
      <c r="Y99" s="11"/>
      <c r="Z99" s="11"/>
    </row>
    <row r="100" spans="1:26" ht="14.25" customHeight="1" x14ac:dyDescent="0.2">
      <c r="A100" s="8"/>
      <c r="B100" s="8"/>
      <c r="C100" s="11"/>
      <c r="D100" s="11"/>
      <c r="E100" s="11"/>
      <c r="F100" s="11"/>
      <c r="G100" s="23"/>
      <c r="H100" s="23"/>
      <c r="I100" s="11"/>
      <c r="J100" s="11"/>
      <c r="K100" s="11"/>
      <c r="L100" s="11"/>
      <c r="M100" s="11"/>
      <c r="N100" s="11"/>
      <c r="O100" s="11"/>
      <c r="P100" s="11"/>
      <c r="Q100" s="11"/>
      <c r="R100" s="11"/>
      <c r="S100" s="11"/>
      <c r="T100" s="11"/>
      <c r="U100" s="11"/>
      <c r="V100" s="11"/>
      <c r="W100" s="11"/>
      <c r="X100" s="11"/>
      <c r="Y100" s="11"/>
      <c r="Z100" s="11"/>
    </row>
    <row r="101" spans="1:26" ht="14.25" customHeight="1" x14ac:dyDescent="0.2">
      <c r="A101" s="8"/>
      <c r="B101" s="8"/>
      <c r="C101" s="11"/>
      <c r="D101" s="11"/>
      <c r="E101" s="11"/>
      <c r="F101" s="11"/>
      <c r="G101" s="23"/>
      <c r="H101" s="23"/>
      <c r="I101" s="11"/>
      <c r="J101" s="11"/>
      <c r="K101" s="11"/>
      <c r="L101" s="11"/>
      <c r="M101" s="11"/>
      <c r="N101" s="11"/>
      <c r="O101" s="11"/>
      <c r="P101" s="11"/>
      <c r="Q101" s="11"/>
      <c r="R101" s="11"/>
      <c r="S101" s="11"/>
      <c r="T101" s="11"/>
      <c r="U101" s="11"/>
      <c r="V101" s="11"/>
      <c r="W101" s="11"/>
      <c r="X101" s="11"/>
      <c r="Y101" s="11"/>
      <c r="Z101" s="11"/>
    </row>
    <row r="102" spans="1:26" ht="14.25" customHeight="1" x14ac:dyDescent="0.2">
      <c r="A102" s="8"/>
      <c r="B102" s="8"/>
      <c r="C102" s="11"/>
      <c r="D102" s="11"/>
      <c r="E102" s="11"/>
      <c r="F102" s="11"/>
      <c r="G102" s="23"/>
      <c r="H102" s="23"/>
      <c r="I102" s="11"/>
      <c r="J102" s="11"/>
      <c r="K102" s="11"/>
      <c r="L102" s="11"/>
      <c r="M102" s="11"/>
      <c r="N102" s="11"/>
      <c r="O102" s="11"/>
      <c r="P102" s="11"/>
      <c r="Q102" s="11"/>
      <c r="R102" s="11"/>
      <c r="S102" s="11"/>
      <c r="T102" s="11"/>
      <c r="U102" s="11"/>
      <c r="V102" s="11"/>
      <c r="W102" s="11"/>
      <c r="X102" s="11"/>
      <c r="Y102" s="11"/>
      <c r="Z102" s="11"/>
    </row>
    <row r="103" spans="1:26" ht="14.25" customHeight="1" x14ac:dyDescent="0.2">
      <c r="A103" s="8"/>
      <c r="B103" s="8"/>
      <c r="C103" s="11"/>
      <c r="D103" s="11"/>
      <c r="E103" s="11"/>
      <c r="F103" s="11"/>
      <c r="G103" s="23"/>
      <c r="H103" s="23"/>
      <c r="I103" s="11"/>
      <c r="J103" s="11"/>
      <c r="K103" s="11"/>
      <c r="L103" s="11"/>
      <c r="M103" s="11"/>
      <c r="N103" s="11"/>
      <c r="O103" s="11"/>
      <c r="P103" s="11"/>
      <c r="Q103" s="11"/>
      <c r="R103" s="11"/>
      <c r="S103" s="11"/>
      <c r="T103" s="11"/>
      <c r="U103" s="11"/>
      <c r="V103" s="11"/>
      <c r="W103" s="11"/>
      <c r="X103" s="11"/>
      <c r="Y103" s="11"/>
      <c r="Z103" s="11"/>
    </row>
    <row r="104" spans="1:26" ht="14.25" customHeight="1" x14ac:dyDescent="0.2">
      <c r="A104" s="8"/>
      <c r="B104" s="8"/>
      <c r="C104" s="11"/>
      <c r="D104" s="11"/>
      <c r="E104" s="11"/>
      <c r="F104" s="11"/>
      <c r="G104" s="23"/>
      <c r="H104" s="23"/>
      <c r="I104" s="11"/>
      <c r="J104" s="11"/>
      <c r="K104" s="11"/>
      <c r="L104" s="11"/>
      <c r="M104" s="11"/>
      <c r="N104" s="11"/>
      <c r="O104" s="11"/>
      <c r="P104" s="11"/>
      <c r="Q104" s="11"/>
      <c r="R104" s="11"/>
      <c r="S104" s="11"/>
      <c r="T104" s="11"/>
      <c r="U104" s="11"/>
      <c r="V104" s="11"/>
      <c r="W104" s="11"/>
      <c r="X104" s="11"/>
      <c r="Y104" s="11"/>
      <c r="Z104" s="11"/>
    </row>
    <row r="105" spans="1:26" ht="14.25" customHeight="1" x14ac:dyDescent="0.2">
      <c r="A105" s="8"/>
      <c r="B105" s="8"/>
      <c r="C105" s="11"/>
      <c r="D105" s="11"/>
      <c r="E105" s="11"/>
      <c r="F105" s="11"/>
      <c r="G105" s="23"/>
      <c r="H105" s="23"/>
      <c r="I105" s="11"/>
      <c r="J105" s="11"/>
      <c r="K105" s="11"/>
      <c r="L105" s="11"/>
      <c r="M105" s="11"/>
      <c r="N105" s="11"/>
      <c r="O105" s="11"/>
      <c r="P105" s="11"/>
      <c r="Q105" s="11"/>
      <c r="R105" s="11"/>
      <c r="S105" s="11"/>
      <c r="T105" s="11"/>
      <c r="U105" s="11"/>
      <c r="V105" s="11"/>
      <c r="W105" s="11"/>
      <c r="X105" s="11"/>
      <c r="Y105" s="11"/>
      <c r="Z105" s="11"/>
    </row>
    <row r="106" spans="1:26" ht="14.25" customHeight="1" x14ac:dyDescent="0.2">
      <c r="A106" s="8"/>
      <c r="B106" s="8"/>
      <c r="C106" s="11"/>
      <c r="D106" s="11"/>
      <c r="E106" s="11"/>
      <c r="F106" s="11"/>
      <c r="G106" s="23"/>
      <c r="H106" s="23"/>
      <c r="I106" s="11"/>
      <c r="J106" s="11"/>
      <c r="K106" s="11"/>
      <c r="L106" s="11"/>
      <c r="M106" s="11"/>
      <c r="N106" s="11"/>
      <c r="O106" s="11"/>
      <c r="P106" s="11"/>
      <c r="Q106" s="11"/>
      <c r="R106" s="11"/>
      <c r="S106" s="11"/>
      <c r="T106" s="11"/>
      <c r="U106" s="11"/>
      <c r="V106" s="11"/>
      <c r="W106" s="11"/>
      <c r="X106" s="11"/>
      <c r="Y106" s="11"/>
      <c r="Z106" s="11"/>
    </row>
    <row r="107" spans="1:26" ht="14.25" customHeight="1" x14ac:dyDescent="0.2">
      <c r="A107" s="8"/>
      <c r="B107" s="8"/>
      <c r="C107" s="11"/>
      <c r="D107" s="11"/>
      <c r="E107" s="11"/>
      <c r="F107" s="11"/>
      <c r="G107" s="23"/>
      <c r="H107" s="23"/>
      <c r="I107" s="11"/>
      <c r="J107" s="11"/>
      <c r="K107" s="11"/>
      <c r="L107" s="11"/>
      <c r="M107" s="11"/>
      <c r="N107" s="11"/>
      <c r="O107" s="11"/>
      <c r="P107" s="11"/>
      <c r="Q107" s="11"/>
      <c r="R107" s="11"/>
      <c r="S107" s="11"/>
      <c r="T107" s="11"/>
      <c r="U107" s="11"/>
      <c r="V107" s="11"/>
      <c r="W107" s="11"/>
      <c r="X107" s="11"/>
      <c r="Y107" s="11"/>
      <c r="Z107" s="11"/>
    </row>
    <row r="108" spans="1:26" ht="14.25" customHeight="1" x14ac:dyDescent="0.2">
      <c r="A108" s="8"/>
      <c r="B108" s="8"/>
      <c r="C108" s="11"/>
      <c r="D108" s="11"/>
      <c r="E108" s="11"/>
      <c r="F108" s="11"/>
      <c r="G108" s="23"/>
      <c r="H108" s="23"/>
      <c r="I108" s="11"/>
      <c r="J108" s="11"/>
      <c r="K108" s="11"/>
      <c r="L108" s="11"/>
      <c r="M108" s="11"/>
      <c r="N108" s="11"/>
      <c r="O108" s="11"/>
      <c r="P108" s="11"/>
      <c r="Q108" s="11"/>
      <c r="R108" s="11"/>
      <c r="S108" s="11"/>
      <c r="T108" s="11"/>
      <c r="U108" s="11"/>
      <c r="V108" s="11"/>
      <c r="W108" s="11"/>
      <c r="X108" s="11"/>
      <c r="Y108" s="11"/>
      <c r="Z108" s="11"/>
    </row>
    <row r="109" spans="1:26" ht="14.25" customHeight="1" x14ac:dyDescent="0.2">
      <c r="A109" s="8"/>
      <c r="B109" s="8"/>
      <c r="C109" s="11"/>
      <c r="D109" s="11"/>
      <c r="E109" s="11"/>
      <c r="F109" s="11"/>
      <c r="G109" s="23"/>
      <c r="H109" s="23"/>
      <c r="I109" s="11"/>
      <c r="J109" s="11"/>
      <c r="K109" s="11"/>
      <c r="L109" s="11"/>
      <c r="M109" s="11"/>
      <c r="N109" s="11"/>
      <c r="O109" s="11"/>
      <c r="P109" s="11"/>
      <c r="Q109" s="11"/>
      <c r="R109" s="11"/>
      <c r="S109" s="11"/>
      <c r="T109" s="11"/>
      <c r="U109" s="11"/>
      <c r="V109" s="11"/>
      <c r="W109" s="11"/>
      <c r="X109" s="11"/>
      <c r="Y109" s="11"/>
      <c r="Z109" s="11"/>
    </row>
    <row r="110" spans="1:26" ht="14.25" customHeight="1" x14ac:dyDescent="0.2">
      <c r="A110" s="8"/>
      <c r="B110" s="8"/>
      <c r="C110" s="11"/>
      <c r="D110" s="11"/>
      <c r="E110" s="11"/>
      <c r="F110" s="11"/>
      <c r="G110" s="23"/>
      <c r="H110" s="23"/>
      <c r="I110" s="11"/>
      <c r="J110" s="11"/>
      <c r="K110" s="11"/>
      <c r="L110" s="11"/>
      <c r="M110" s="11"/>
      <c r="N110" s="11"/>
      <c r="O110" s="11"/>
      <c r="P110" s="11"/>
      <c r="Q110" s="11"/>
      <c r="R110" s="11"/>
      <c r="S110" s="11"/>
      <c r="T110" s="11"/>
      <c r="U110" s="11"/>
      <c r="V110" s="11"/>
      <c r="W110" s="11"/>
      <c r="X110" s="11"/>
      <c r="Y110" s="11"/>
      <c r="Z110" s="11"/>
    </row>
    <row r="111" spans="1:26" ht="14.25" customHeight="1" x14ac:dyDescent="0.2">
      <c r="A111" s="8"/>
      <c r="B111" s="8"/>
      <c r="C111" s="11"/>
      <c r="D111" s="11"/>
      <c r="E111" s="11"/>
      <c r="F111" s="11"/>
      <c r="G111" s="23"/>
      <c r="H111" s="23"/>
      <c r="I111" s="11"/>
      <c r="J111" s="11"/>
      <c r="K111" s="11"/>
      <c r="L111" s="11"/>
      <c r="M111" s="11"/>
      <c r="N111" s="11"/>
      <c r="O111" s="11"/>
      <c r="P111" s="11"/>
      <c r="Q111" s="11"/>
      <c r="R111" s="11"/>
      <c r="S111" s="11"/>
      <c r="T111" s="11"/>
      <c r="U111" s="11"/>
      <c r="V111" s="11"/>
      <c r="W111" s="11"/>
      <c r="X111" s="11"/>
      <c r="Y111" s="11"/>
      <c r="Z111" s="11"/>
    </row>
    <row r="112" spans="1:26" ht="14.25" customHeight="1" x14ac:dyDescent="0.2">
      <c r="A112" s="8"/>
      <c r="B112" s="8"/>
      <c r="C112" s="11"/>
      <c r="D112" s="11"/>
      <c r="E112" s="11"/>
      <c r="F112" s="11"/>
      <c r="G112" s="23"/>
      <c r="H112" s="23"/>
      <c r="I112" s="11"/>
      <c r="J112" s="11"/>
      <c r="K112" s="11"/>
      <c r="L112" s="11"/>
      <c r="M112" s="11"/>
      <c r="N112" s="11"/>
      <c r="O112" s="11"/>
      <c r="P112" s="11"/>
      <c r="Q112" s="11"/>
      <c r="R112" s="11"/>
      <c r="S112" s="11"/>
      <c r="T112" s="11"/>
      <c r="U112" s="11"/>
      <c r="V112" s="11"/>
      <c r="W112" s="11"/>
      <c r="X112" s="11"/>
      <c r="Y112" s="11"/>
      <c r="Z112" s="11"/>
    </row>
    <row r="113" spans="1:26" ht="14.25" customHeight="1" x14ac:dyDescent="0.2">
      <c r="A113" s="8"/>
      <c r="B113" s="8"/>
      <c r="C113" s="11"/>
      <c r="D113" s="11"/>
      <c r="E113" s="11"/>
      <c r="F113" s="11"/>
      <c r="G113" s="23"/>
      <c r="H113" s="23"/>
      <c r="I113" s="11"/>
      <c r="J113" s="11"/>
      <c r="K113" s="11"/>
      <c r="L113" s="11"/>
      <c r="M113" s="11"/>
      <c r="N113" s="11"/>
      <c r="O113" s="11"/>
      <c r="P113" s="11"/>
      <c r="Q113" s="11"/>
      <c r="R113" s="11"/>
      <c r="S113" s="11"/>
      <c r="T113" s="11"/>
      <c r="U113" s="11"/>
      <c r="V113" s="11"/>
      <c r="W113" s="11"/>
      <c r="X113" s="11"/>
      <c r="Y113" s="11"/>
      <c r="Z113" s="11"/>
    </row>
    <row r="114" spans="1:26" ht="14.25" customHeight="1" x14ac:dyDescent="0.2">
      <c r="A114" s="8"/>
      <c r="B114" s="8"/>
      <c r="C114" s="11"/>
      <c r="D114" s="11"/>
      <c r="E114" s="11"/>
      <c r="F114" s="11"/>
      <c r="G114" s="23"/>
      <c r="H114" s="23"/>
      <c r="I114" s="11"/>
      <c r="J114" s="11"/>
      <c r="K114" s="11"/>
      <c r="L114" s="11"/>
      <c r="M114" s="11"/>
      <c r="N114" s="11"/>
      <c r="O114" s="11"/>
      <c r="P114" s="11"/>
      <c r="Q114" s="11"/>
      <c r="R114" s="11"/>
      <c r="S114" s="11"/>
      <c r="T114" s="11"/>
      <c r="U114" s="11"/>
      <c r="V114" s="11"/>
      <c r="W114" s="11"/>
      <c r="X114" s="11"/>
      <c r="Y114" s="11"/>
      <c r="Z114" s="11"/>
    </row>
    <row r="115" spans="1:26" ht="14.25" customHeight="1" x14ac:dyDescent="0.2">
      <c r="A115" s="8"/>
      <c r="B115" s="8"/>
      <c r="C115" s="11"/>
      <c r="D115" s="11"/>
      <c r="E115" s="11"/>
      <c r="F115" s="11"/>
      <c r="G115" s="23"/>
      <c r="H115" s="23"/>
      <c r="I115" s="11"/>
      <c r="J115" s="11"/>
      <c r="K115" s="11"/>
      <c r="L115" s="11"/>
      <c r="M115" s="11"/>
      <c r="N115" s="11"/>
      <c r="O115" s="11"/>
      <c r="P115" s="11"/>
      <c r="Q115" s="11"/>
      <c r="R115" s="11"/>
      <c r="S115" s="11"/>
      <c r="T115" s="11"/>
      <c r="U115" s="11"/>
      <c r="V115" s="11"/>
      <c r="W115" s="11"/>
      <c r="X115" s="11"/>
      <c r="Y115" s="11"/>
      <c r="Z115" s="11"/>
    </row>
    <row r="116" spans="1:26" ht="14.25" customHeight="1" x14ac:dyDescent="0.2">
      <c r="A116" s="8"/>
      <c r="B116" s="8"/>
      <c r="C116" s="11"/>
      <c r="D116" s="11"/>
      <c r="E116" s="11"/>
      <c r="F116" s="11"/>
      <c r="G116" s="23"/>
      <c r="H116" s="23"/>
      <c r="I116" s="11"/>
      <c r="J116" s="11"/>
      <c r="K116" s="11"/>
      <c r="L116" s="11"/>
      <c r="M116" s="11"/>
      <c r="N116" s="11"/>
      <c r="O116" s="11"/>
      <c r="P116" s="11"/>
      <c r="Q116" s="11"/>
      <c r="R116" s="11"/>
      <c r="S116" s="11"/>
      <c r="T116" s="11"/>
      <c r="U116" s="11"/>
      <c r="V116" s="11"/>
      <c r="W116" s="11"/>
      <c r="X116" s="11"/>
      <c r="Y116" s="11"/>
      <c r="Z116" s="11"/>
    </row>
    <row r="117" spans="1:26" ht="14.25" customHeight="1" x14ac:dyDescent="0.2">
      <c r="A117" s="8"/>
      <c r="B117" s="8"/>
      <c r="C117" s="11"/>
      <c r="D117" s="11"/>
      <c r="E117" s="11"/>
      <c r="F117" s="11"/>
      <c r="G117" s="23"/>
      <c r="H117" s="23"/>
      <c r="I117" s="11"/>
      <c r="J117" s="11"/>
      <c r="K117" s="11"/>
      <c r="L117" s="11"/>
      <c r="M117" s="11"/>
      <c r="N117" s="11"/>
      <c r="O117" s="11"/>
      <c r="P117" s="11"/>
      <c r="Q117" s="11"/>
      <c r="R117" s="11"/>
      <c r="S117" s="11"/>
      <c r="T117" s="11"/>
      <c r="U117" s="11"/>
      <c r="V117" s="11"/>
      <c r="W117" s="11"/>
      <c r="X117" s="11"/>
      <c r="Y117" s="11"/>
      <c r="Z117" s="11"/>
    </row>
    <row r="118" spans="1:26" ht="14.25" customHeight="1" x14ac:dyDescent="0.2">
      <c r="A118" s="8"/>
      <c r="B118" s="8"/>
      <c r="C118" s="11"/>
      <c r="D118" s="11"/>
      <c r="E118" s="11"/>
      <c r="F118" s="11"/>
      <c r="G118" s="23"/>
      <c r="H118" s="23"/>
      <c r="I118" s="11"/>
      <c r="J118" s="11"/>
      <c r="K118" s="11"/>
      <c r="L118" s="11"/>
      <c r="M118" s="11"/>
      <c r="N118" s="11"/>
      <c r="O118" s="11"/>
      <c r="P118" s="11"/>
      <c r="Q118" s="11"/>
      <c r="R118" s="11"/>
      <c r="S118" s="11"/>
      <c r="T118" s="11"/>
      <c r="U118" s="11"/>
      <c r="V118" s="11"/>
      <c r="W118" s="11"/>
      <c r="X118" s="11"/>
      <c r="Y118" s="11"/>
      <c r="Z118" s="11"/>
    </row>
    <row r="119" spans="1:26" ht="14.25" customHeight="1" x14ac:dyDescent="0.2">
      <c r="A119" s="8"/>
      <c r="B119" s="8"/>
      <c r="C119" s="11"/>
      <c r="D119" s="11"/>
      <c r="E119" s="11"/>
      <c r="F119" s="11"/>
      <c r="G119" s="23"/>
      <c r="H119" s="23"/>
      <c r="I119" s="11"/>
      <c r="J119" s="11"/>
      <c r="K119" s="11"/>
      <c r="L119" s="11"/>
      <c r="M119" s="11"/>
      <c r="N119" s="11"/>
      <c r="O119" s="11"/>
      <c r="P119" s="11"/>
      <c r="Q119" s="11"/>
      <c r="R119" s="11"/>
      <c r="S119" s="11"/>
      <c r="T119" s="11"/>
      <c r="U119" s="11"/>
      <c r="V119" s="11"/>
      <c r="W119" s="11"/>
      <c r="X119" s="11"/>
      <c r="Y119" s="11"/>
      <c r="Z119" s="11"/>
    </row>
    <row r="120" spans="1:26" ht="14.25" customHeight="1" x14ac:dyDescent="0.2">
      <c r="A120" s="8"/>
      <c r="B120" s="8"/>
      <c r="C120" s="11"/>
      <c r="D120" s="11"/>
      <c r="E120" s="11"/>
      <c r="F120" s="11"/>
      <c r="G120" s="23"/>
      <c r="H120" s="23"/>
      <c r="I120" s="11"/>
      <c r="J120" s="11"/>
      <c r="K120" s="11"/>
      <c r="L120" s="11"/>
      <c r="M120" s="11"/>
      <c r="N120" s="11"/>
      <c r="O120" s="11"/>
      <c r="P120" s="11"/>
      <c r="Q120" s="11"/>
      <c r="R120" s="11"/>
      <c r="S120" s="11"/>
      <c r="T120" s="11"/>
      <c r="U120" s="11"/>
      <c r="V120" s="11"/>
      <c r="W120" s="11"/>
      <c r="X120" s="11"/>
      <c r="Y120" s="11"/>
      <c r="Z120" s="11"/>
    </row>
    <row r="121" spans="1:26" ht="14.25" customHeight="1" x14ac:dyDescent="0.2">
      <c r="A121" s="8"/>
      <c r="B121" s="8"/>
      <c r="C121" s="11"/>
      <c r="D121" s="11"/>
      <c r="E121" s="11"/>
      <c r="F121" s="11"/>
      <c r="G121" s="23"/>
      <c r="H121" s="23"/>
      <c r="I121" s="11"/>
      <c r="J121" s="11"/>
      <c r="K121" s="11"/>
      <c r="L121" s="11"/>
      <c r="M121" s="11"/>
      <c r="N121" s="11"/>
      <c r="O121" s="11"/>
      <c r="P121" s="11"/>
      <c r="Q121" s="11"/>
      <c r="R121" s="11"/>
      <c r="S121" s="11"/>
      <c r="T121" s="11"/>
      <c r="U121" s="11"/>
      <c r="V121" s="11"/>
      <c r="W121" s="11"/>
      <c r="X121" s="11"/>
      <c r="Y121" s="11"/>
      <c r="Z121" s="11"/>
    </row>
    <row r="122" spans="1:26" ht="14.25" customHeight="1" x14ac:dyDescent="0.2">
      <c r="A122" s="8"/>
      <c r="B122" s="8"/>
      <c r="C122" s="11"/>
      <c r="D122" s="11"/>
      <c r="E122" s="11"/>
      <c r="F122" s="11"/>
      <c r="G122" s="23"/>
      <c r="H122" s="23"/>
      <c r="I122" s="11"/>
      <c r="J122" s="11"/>
      <c r="K122" s="11"/>
      <c r="L122" s="11"/>
      <c r="M122" s="11"/>
      <c r="N122" s="11"/>
      <c r="O122" s="11"/>
      <c r="P122" s="11"/>
      <c r="Q122" s="11"/>
      <c r="R122" s="11"/>
      <c r="S122" s="11"/>
      <c r="T122" s="11"/>
      <c r="U122" s="11"/>
      <c r="V122" s="11"/>
      <c r="W122" s="11"/>
      <c r="X122" s="11"/>
      <c r="Y122" s="11"/>
      <c r="Z122" s="11"/>
    </row>
    <row r="123" spans="1:26" ht="14.25" customHeight="1" x14ac:dyDescent="0.2">
      <c r="A123" s="8"/>
      <c r="B123" s="8"/>
      <c r="C123" s="11"/>
      <c r="D123" s="11"/>
      <c r="E123" s="11"/>
      <c r="F123" s="11"/>
      <c r="G123" s="23"/>
      <c r="H123" s="23"/>
      <c r="I123" s="11"/>
      <c r="J123" s="11"/>
      <c r="K123" s="11"/>
      <c r="L123" s="11"/>
      <c r="M123" s="11"/>
      <c r="N123" s="11"/>
      <c r="O123" s="11"/>
      <c r="P123" s="11"/>
      <c r="Q123" s="11"/>
      <c r="R123" s="11"/>
      <c r="S123" s="11"/>
      <c r="T123" s="11"/>
      <c r="U123" s="11"/>
      <c r="V123" s="11"/>
      <c r="W123" s="11"/>
      <c r="X123" s="11"/>
      <c r="Y123" s="11"/>
      <c r="Z123" s="11"/>
    </row>
    <row r="124" spans="1:26" ht="14.25" customHeight="1" x14ac:dyDescent="0.2">
      <c r="A124" s="8"/>
      <c r="B124" s="8"/>
      <c r="C124" s="11"/>
      <c r="D124" s="11"/>
      <c r="E124" s="11"/>
      <c r="F124" s="11"/>
      <c r="G124" s="23"/>
      <c r="H124" s="23"/>
      <c r="I124" s="11"/>
      <c r="J124" s="11"/>
      <c r="K124" s="11"/>
      <c r="L124" s="11"/>
      <c r="M124" s="11"/>
      <c r="N124" s="11"/>
      <c r="O124" s="11"/>
      <c r="P124" s="11"/>
      <c r="Q124" s="11"/>
      <c r="R124" s="11"/>
      <c r="S124" s="11"/>
      <c r="T124" s="11"/>
      <c r="U124" s="11"/>
      <c r="V124" s="11"/>
      <c r="W124" s="11"/>
      <c r="X124" s="11"/>
      <c r="Y124" s="11"/>
      <c r="Z124" s="11"/>
    </row>
    <row r="125" spans="1:26" ht="14.25" customHeight="1" x14ac:dyDescent="0.2">
      <c r="A125" s="8"/>
      <c r="B125" s="8"/>
      <c r="C125" s="11"/>
      <c r="D125" s="11"/>
      <c r="E125" s="11"/>
      <c r="F125" s="11"/>
      <c r="G125" s="23"/>
      <c r="H125" s="23"/>
      <c r="I125" s="11"/>
      <c r="J125" s="11"/>
      <c r="K125" s="11"/>
      <c r="L125" s="11"/>
      <c r="M125" s="11"/>
      <c r="N125" s="11"/>
      <c r="O125" s="11"/>
      <c r="P125" s="11"/>
      <c r="Q125" s="11"/>
      <c r="R125" s="11"/>
      <c r="S125" s="11"/>
      <c r="T125" s="11"/>
      <c r="U125" s="11"/>
      <c r="V125" s="11"/>
      <c r="W125" s="11"/>
      <c r="X125" s="11"/>
      <c r="Y125" s="11"/>
      <c r="Z125" s="11"/>
    </row>
    <row r="126" spans="1:26" ht="14.25" customHeight="1" x14ac:dyDescent="0.2">
      <c r="A126" s="8"/>
      <c r="B126" s="8"/>
      <c r="C126" s="11"/>
      <c r="D126" s="11"/>
      <c r="E126" s="11"/>
      <c r="F126" s="11"/>
      <c r="G126" s="23"/>
      <c r="H126" s="23"/>
      <c r="I126" s="11"/>
      <c r="J126" s="11"/>
      <c r="K126" s="11"/>
      <c r="L126" s="11"/>
      <c r="M126" s="11"/>
      <c r="N126" s="11"/>
      <c r="O126" s="11"/>
      <c r="P126" s="11"/>
      <c r="Q126" s="11"/>
      <c r="R126" s="11"/>
      <c r="S126" s="11"/>
      <c r="T126" s="11"/>
      <c r="U126" s="11"/>
      <c r="V126" s="11"/>
      <c r="W126" s="11"/>
      <c r="X126" s="11"/>
      <c r="Y126" s="11"/>
      <c r="Z126" s="11"/>
    </row>
    <row r="127" spans="1:26" ht="14.25" customHeight="1" x14ac:dyDescent="0.2">
      <c r="A127" s="8"/>
      <c r="B127" s="8"/>
      <c r="C127" s="11"/>
      <c r="D127" s="11"/>
      <c r="E127" s="11"/>
      <c r="F127" s="11"/>
      <c r="G127" s="23"/>
      <c r="H127" s="23"/>
      <c r="I127" s="11"/>
      <c r="J127" s="11"/>
      <c r="K127" s="11"/>
      <c r="L127" s="11"/>
      <c r="M127" s="11"/>
      <c r="N127" s="11"/>
      <c r="O127" s="11"/>
      <c r="P127" s="11"/>
      <c r="Q127" s="11"/>
      <c r="R127" s="11"/>
      <c r="S127" s="11"/>
      <c r="T127" s="11"/>
      <c r="U127" s="11"/>
      <c r="V127" s="11"/>
      <c r="W127" s="11"/>
      <c r="X127" s="11"/>
      <c r="Y127" s="11"/>
      <c r="Z127" s="11"/>
    </row>
    <row r="128" spans="1:26" ht="14.25" customHeight="1" x14ac:dyDescent="0.2">
      <c r="A128" s="8"/>
      <c r="B128" s="8"/>
      <c r="C128" s="11"/>
      <c r="D128" s="11"/>
      <c r="E128" s="11"/>
      <c r="F128" s="11"/>
      <c r="G128" s="23"/>
      <c r="H128" s="23"/>
      <c r="I128" s="11"/>
      <c r="J128" s="11"/>
      <c r="K128" s="11"/>
      <c r="L128" s="11"/>
      <c r="M128" s="11"/>
      <c r="N128" s="11"/>
      <c r="O128" s="11"/>
      <c r="P128" s="11"/>
      <c r="Q128" s="11"/>
      <c r="R128" s="11"/>
      <c r="S128" s="11"/>
      <c r="T128" s="11"/>
      <c r="U128" s="11"/>
      <c r="V128" s="11"/>
      <c r="W128" s="11"/>
      <c r="X128" s="11"/>
      <c r="Y128" s="11"/>
      <c r="Z128" s="11"/>
    </row>
    <row r="129" spans="1:26" ht="14.25" customHeight="1" x14ac:dyDescent="0.2">
      <c r="A129" s="8"/>
      <c r="B129" s="8"/>
      <c r="C129" s="11"/>
      <c r="D129" s="11"/>
      <c r="E129" s="11"/>
      <c r="F129" s="11"/>
      <c r="G129" s="23"/>
      <c r="H129" s="23"/>
      <c r="I129" s="11"/>
      <c r="J129" s="11"/>
      <c r="K129" s="11"/>
      <c r="L129" s="11"/>
      <c r="M129" s="11"/>
      <c r="N129" s="11"/>
      <c r="O129" s="11"/>
      <c r="P129" s="11"/>
      <c r="Q129" s="11"/>
      <c r="R129" s="11"/>
      <c r="S129" s="11"/>
      <c r="T129" s="11"/>
      <c r="U129" s="11"/>
      <c r="V129" s="11"/>
      <c r="W129" s="11"/>
      <c r="X129" s="11"/>
      <c r="Y129" s="11"/>
      <c r="Z129" s="11"/>
    </row>
    <row r="130" spans="1:26" ht="14.25" customHeight="1" x14ac:dyDescent="0.2">
      <c r="A130" s="8"/>
      <c r="B130" s="8"/>
      <c r="C130" s="11"/>
      <c r="D130" s="11"/>
      <c r="E130" s="11"/>
      <c r="F130" s="11"/>
      <c r="G130" s="23"/>
      <c r="H130" s="23"/>
      <c r="I130" s="11"/>
      <c r="J130" s="11"/>
      <c r="K130" s="11"/>
      <c r="L130" s="11"/>
      <c r="M130" s="11"/>
      <c r="N130" s="11"/>
      <c r="O130" s="11"/>
      <c r="P130" s="11"/>
      <c r="Q130" s="11"/>
      <c r="R130" s="11"/>
      <c r="S130" s="11"/>
      <c r="T130" s="11"/>
      <c r="U130" s="11"/>
      <c r="V130" s="11"/>
      <c r="W130" s="11"/>
      <c r="X130" s="11"/>
      <c r="Y130" s="11"/>
      <c r="Z130" s="11"/>
    </row>
    <row r="131" spans="1:26" ht="14.25" customHeight="1" x14ac:dyDescent="0.2">
      <c r="A131" s="8"/>
      <c r="B131" s="8"/>
      <c r="C131" s="11"/>
      <c r="D131" s="11"/>
      <c r="E131" s="11"/>
      <c r="F131" s="11"/>
      <c r="G131" s="23"/>
      <c r="H131" s="23"/>
      <c r="I131" s="11"/>
      <c r="J131" s="11"/>
      <c r="K131" s="11"/>
      <c r="L131" s="11"/>
      <c r="M131" s="11"/>
      <c r="N131" s="11"/>
      <c r="O131" s="11"/>
      <c r="P131" s="11"/>
      <c r="Q131" s="11"/>
      <c r="R131" s="11"/>
      <c r="S131" s="11"/>
      <c r="T131" s="11"/>
      <c r="U131" s="11"/>
      <c r="V131" s="11"/>
      <c r="W131" s="11"/>
      <c r="X131" s="11"/>
      <c r="Y131" s="11"/>
      <c r="Z131" s="11"/>
    </row>
    <row r="132" spans="1:26" ht="14.25" customHeight="1" x14ac:dyDescent="0.2">
      <c r="A132" s="8"/>
      <c r="B132" s="8"/>
      <c r="C132" s="11"/>
      <c r="D132" s="11"/>
      <c r="E132" s="11"/>
      <c r="F132" s="11"/>
      <c r="G132" s="23"/>
      <c r="H132" s="23"/>
      <c r="I132" s="11"/>
      <c r="J132" s="11"/>
      <c r="K132" s="11"/>
      <c r="L132" s="11"/>
      <c r="M132" s="11"/>
      <c r="N132" s="11"/>
      <c r="O132" s="11"/>
      <c r="P132" s="11"/>
      <c r="Q132" s="11"/>
      <c r="R132" s="11"/>
      <c r="S132" s="11"/>
      <c r="T132" s="11"/>
      <c r="U132" s="11"/>
      <c r="V132" s="11"/>
      <c r="W132" s="11"/>
      <c r="X132" s="11"/>
      <c r="Y132" s="11"/>
      <c r="Z132" s="11"/>
    </row>
    <row r="133" spans="1:26" ht="14.25" customHeight="1" x14ac:dyDescent="0.2">
      <c r="A133" s="8"/>
      <c r="B133" s="8"/>
      <c r="C133" s="11"/>
      <c r="D133" s="11"/>
      <c r="E133" s="11"/>
      <c r="F133" s="11"/>
      <c r="G133" s="23"/>
      <c r="H133" s="23"/>
      <c r="I133" s="11"/>
      <c r="J133" s="11"/>
      <c r="K133" s="11"/>
      <c r="L133" s="11"/>
      <c r="M133" s="11"/>
      <c r="N133" s="11"/>
      <c r="O133" s="11"/>
      <c r="P133" s="11"/>
      <c r="Q133" s="11"/>
      <c r="R133" s="11"/>
      <c r="S133" s="11"/>
      <c r="T133" s="11"/>
      <c r="U133" s="11"/>
      <c r="V133" s="11"/>
      <c r="W133" s="11"/>
      <c r="X133" s="11"/>
      <c r="Y133" s="11"/>
      <c r="Z133" s="11"/>
    </row>
    <row r="134" spans="1:26" ht="14.25" customHeight="1" x14ac:dyDescent="0.2">
      <c r="A134" s="8"/>
      <c r="B134" s="8"/>
      <c r="C134" s="11"/>
      <c r="D134" s="11"/>
      <c r="E134" s="11"/>
      <c r="F134" s="11"/>
      <c r="G134" s="23"/>
      <c r="H134" s="23"/>
      <c r="I134" s="11"/>
      <c r="J134" s="11"/>
      <c r="K134" s="11"/>
      <c r="L134" s="11"/>
      <c r="M134" s="11"/>
      <c r="N134" s="11"/>
      <c r="O134" s="11"/>
      <c r="P134" s="11"/>
      <c r="Q134" s="11"/>
      <c r="R134" s="11"/>
      <c r="S134" s="11"/>
      <c r="T134" s="11"/>
      <c r="U134" s="11"/>
      <c r="V134" s="11"/>
      <c r="W134" s="11"/>
      <c r="X134" s="11"/>
      <c r="Y134" s="11"/>
      <c r="Z134" s="11"/>
    </row>
    <row r="135" spans="1:26" ht="14.25" customHeight="1" x14ac:dyDescent="0.2">
      <c r="A135" s="8"/>
      <c r="B135" s="8"/>
      <c r="C135" s="11"/>
      <c r="D135" s="11"/>
      <c r="E135" s="11"/>
      <c r="F135" s="11"/>
      <c r="G135" s="23"/>
      <c r="H135" s="23"/>
      <c r="I135" s="11"/>
      <c r="J135" s="11"/>
      <c r="K135" s="11"/>
      <c r="L135" s="11"/>
      <c r="M135" s="11"/>
      <c r="N135" s="11"/>
      <c r="O135" s="11"/>
      <c r="P135" s="11"/>
      <c r="Q135" s="11"/>
      <c r="R135" s="11"/>
      <c r="S135" s="11"/>
      <c r="T135" s="11"/>
      <c r="U135" s="11"/>
      <c r="V135" s="11"/>
      <c r="W135" s="11"/>
      <c r="X135" s="11"/>
      <c r="Y135" s="11"/>
      <c r="Z135" s="11"/>
    </row>
    <row r="136" spans="1:26" ht="14.25" customHeight="1" x14ac:dyDescent="0.2">
      <c r="A136" s="8"/>
      <c r="B136" s="8"/>
      <c r="C136" s="11"/>
      <c r="D136" s="11"/>
      <c r="E136" s="11"/>
      <c r="F136" s="11"/>
      <c r="G136" s="23"/>
      <c r="H136" s="23"/>
      <c r="I136" s="11"/>
      <c r="J136" s="11"/>
      <c r="K136" s="11"/>
      <c r="L136" s="11"/>
      <c r="M136" s="11"/>
      <c r="N136" s="11"/>
      <c r="O136" s="11"/>
      <c r="P136" s="11"/>
      <c r="Q136" s="11"/>
      <c r="R136" s="11"/>
      <c r="S136" s="11"/>
      <c r="T136" s="11"/>
      <c r="U136" s="11"/>
      <c r="V136" s="11"/>
      <c r="W136" s="11"/>
      <c r="X136" s="11"/>
      <c r="Y136" s="11"/>
      <c r="Z136" s="11"/>
    </row>
    <row r="137" spans="1:26" ht="14.25" customHeight="1" x14ac:dyDescent="0.2">
      <c r="A137" s="8"/>
      <c r="B137" s="8"/>
      <c r="C137" s="11"/>
      <c r="D137" s="11"/>
      <c r="E137" s="11"/>
      <c r="F137" s="11"/>
      <c r="G137" s="23"/>
      <c r="H137" s="23"/>
      <c r="I137" s="11"/>
      <c r="J137" s="11"/>
      <c r="K137" s="11"/>
      <c r="L137" s="11"/>
      <c r="M137" s="11"/>
      <c r="N137" s="11"/>
      <c r="O137" s="11"/>
      <c r="P137" s="11"/>
      <c r="Q137" s="11"/>
      <c r="R137" s="11"/>
      <c r="S137" s="11"/>
      <c r="T137" s="11"/>
      <c r="U137" s="11"/>
      <c r="V137" s="11"/>
      <c r="W137" s="11"/>
      <c r="X137" s="11"/>
      <c r="Y137" s="11"/>
      <c r="Z137" s="11"/>
    </row>
    <row r="138" spans="1:26" ht="14.25" customHeight="1" x14ac:dyDescent="0.2">
      <c r="A138" s="8"/>
      <c r="B138" s="8"/>
      <c r="C138" s="11"/>
      <c r="D138" s="11"/>
      <c r="E138" s="11"/>
      <c r="F138" s="11"/>
      <c r="G138" s="23"/>
      <c r="H138" s="23"/>
      <c r="I138" s="11"/>
      <c r="J138" s="11"/>
      <c r="K138" s="11"/>
      <c r="L138" s="11"/>
      <c r="M138" s="11"/>
      <c r="N138" s="11"/>
      <c r="O138" s="11"/>
      <c r="P138" s="11"/>
      <c r="Q138" s="11"/>
      <c r="R138" s="11"/>
      <c r="S138" s="11"/>
      <c r="T138" s="11"/>
      <c r="U138" s="11"/>
      <c r="V138" s="11"/>
      <c r="W138" s="11"/>
      <c r="X138" s="11"/>
      <c r="Y138" s="11"/>
      <c r="Z138" s="11"/>
    </row>
    <row r="139" spans="1:26" ht="14.25" customHeight="1" x14ac:dyDescent="0.2">
      <c r="A139" s="8"/>
      <c r="B139" s="8"/>
      <c r="C139" s="11"/>
      <c r="D139" s="11"/>
      <c r="E139" s="11"/>
      <c r="F139" s="11"/>
      <c r="G139" s="23"/>
      <c r="H139" s="23"/>
      <c r="I139" s="11"/>
      <c r="J139" s="11"/>
      <c r="K139" s="11"/>
      <c r="L139" s="11"/>
      <c r="M139" s="11"/>
      <c r="N139" s="11"/>
      <c r="O139" s="11"/>
      <c r="P139" s="11"/>
      <c r="Q139" s="11"/>
      <c r="R139" s="11"/>
      <c r="S139" s="11"/>
      <c r="T139" s="11"/>
      <c r="U139" s="11"/>
      <c r="V139" s="11"/>
      <c r="W139" s="11"/>
      <c r="X139" s="11"/>
      <c r="Y139" s="11"/>
      <c r="Z139" s="11"/>
    </row>
    <row r="140" spans="1:26" ht="14.25" customHeight="1" x14ac:dyDescent="0.2">
      <c r="A140" s="8"/>
      <c r="B140" s="8"/>
      <c r="C140" s="11"/>
      <c r="D140" s="11"/>
      <c r="E140" s="11"/>
      <c r="F140" s="11"/>
      <c r="G140" s="23"/>
      <c r="H140" s="23"/>
      <c r="I140" s="11"/>
      <c r="J140" s="11"/>
      <c r="K140" s="11"/>
      <c r="L140" s="11"/>
      <c r="M140" s="11"/>
      <c r="N140" s="11"/>
      <c r="O140" s="11"/>
      <c r="P140" s="11"/>
      <c r="Q140" s="11"/>
      <c r="R140" s="11"/>
      <c r="S140" s="11"/>
      <c r="T140" s="11"/>
      <c r="U140" s="11"/>
      <c r="V140" s="11"/>
      <c r="W140" s="11"/>
      <c r="X140" s="11"/>
      <c r="Y140" s="11"/>
      <c r="Z140" s="11"/>
    </row>
    <row r="141" spans="1:26" ht="14.25" customHeight="1" x14ac:dyDescent="0.2">
      <c r="A141" s="8"/>
      <c r="B141" s="8"/>
      <c r="C141" s="11"/>
      <c r="D141" s="11"/>
      <c r="E141" s="11"/>
      <c r="F141" s="11"/>
      <c r="G141" s="23"/>
      <c r="H141" s="23"/>
      <c r="I141" s="11"/>
      <c r="J141" s="11"/>
      <c r="K141" s="11"/>
      <c r="L141" s="11"/>
      <c r="M141" s="11"/>
      <c r="N141" s="11"/>
      <c r="O141" s="11"/>
      <c r="P141" s="11"/>
      <c r="Q141" s="11"/>
      <c r="R141" s="11"/>
      <c r="S141" s="11"/>
      <c r="T141" s="11"/>
      <c r="U141" s="11"/>
      <c r="V141" s="11"/>
      <c r="W141" s="11"/>
      <c r="X141" s="11"/>
      <c r="Y141" s="11"/>
      <c r="Z141" s="11"/>
    </row>
    <row r="142" spans="1:26" ht="14.25" customHeight="1" x14ac:dyDescent="0.2">
      <c r="A142" s="8"/>
      <c r="B142" s="8"/>
      <c r="C142" s="11"/>
      <c r="D142" s="11"/>
      <c r="E142" s="11"/>
      <c r="F142" s="11"/>
      <c r="G142" s="23"/>
      <c r="H142" s="23"/>
      <c r="I142" s="11"/>
      <c r="J142" s="11"/>
      <c r="K142" s="11"/>
      <c r="L142" s="11"/>
      <c r="M142" s="11"/>
      <c r="N142" s="11"/>
      <c r="O142" s="11"/>
      <c r="P142" s="11"/>
      <c r="Q142" s="11"/>
      <c r="R142" s="11"/>
      <c r="S142" s="11"/>
      <c r="T142" s="11"/>
      <c r="U142" s="11"/>
      <c r="V142" s="11"/>
      <c r="W142" s="11"/>
      <c r="X142" s="11"/>
      <c r="Y142" s="11"/>
      <c r="Z142" s="11"/>
    </row>
    <row r="143" spans="1:26" ht="14.25" customHeight="1" x14ac:dyDescent="0.2">
      <c r="A143" s="8"/>
      <c r="B143" s="8"/>
      <c r="C143" s="11"/>
      <c r="D143" s="11"/>
      <c r="E143" s="11"/>
      <c r="F143" s="11"/>
      <c r="G143" s="23"/>
      <c r="H143" s="23"/>
      <c r="I143" s="11"/>
      <c r="J143" s="11"/>
      <c r="K143" s="11"/>
      <c r="L143" s="11"/>
      <c r="M143" s="11"/>
      <c r="N143" s="11"/>
      <c r="O143" s="11"/>
      <c r="P143" s="11"/>
      <c r="Q143" s="11"/>
      <c r="R143" s="11"/>
      <c r="S143" s="11"/>
      <c r="T143" s="11"/>
      <c r="U143" s="11"/>
      <c r="V143" s="11"/>
      <c r="W143" s="11"/>
      <c r="X143" s="11"/>
      <c r="Y143" s="11"/>
      <c r="Z143" s="11"/>
    </row>
    <row r="144" spans="1:26" ht="14.25" customHeight="1" x14ac:dyDescent="0.2">
      <c r="A144" s="8"/>
      <c r="B144" s="8"/>
      <c r="C144" s="11"/>
      <c r="D144" s="11"/>
      <c r="E144" s="11"/>
      <c r="F144" s="11"/>
      <c r="G144" s="23"/>
      <c r="H144" s="23"/>
      <c r="I144" s="11"/>
      <c r="J144" s="11"/>
      <c r="K144" s="11"/>
      <c r="L144" s="11"/>
      <c r="M144" s="11"/>
      <c r="N144" s="11"/>
      <c r="O144" s="11"/>
      <c r="P144" s="11"/>
      <c r="Q144" s="11"/>
      <c r="R144" s="11"/>
      <c r="S144" s="11"/>
      <c r="T144" s="11"/>
      <c r="U144" s="11"/>
      <c r="V144" s="11"/>
      <c r="W144" s="11"/>
      <c r="X144" s="11"/>
      <c r="Y144" s="11"/>
      <c r="Z144" s="11"/>
    </row>
    <row r="145" spans="1:26" ht="14.25" customHeight="1" x14ac:dyDescent="0.2">
      <c r="A145" s="8"/>
      <c r="B145" s="8"/>
      <c r="C145" s="11"/>
      <c r="D145" s="11"/>
      <c r="E145" s="11"/>
      <c r="F145" s="11"/>
      <c r="G145" s="23"/>
      <c r="H145" s="23"/>
      <c r="I145" s="11"/>
      <c r="J145" s="11"/>
      <c r="K145" s="11"/>
      <c r="L145" s="11"/>
      <c r="M145" s="11"/>
      <c r="N145" s="11"/>
      <c r="O145" s="11"/>
      <c r="P145" s="11"/>
      <c r="Q145" s="11"/>
      <c r="R145" s="11"/>
      <c r="S145" s="11"/>
      <c r="T145" s="11"/>
      <c r="U145" s="11"/>
      <c r="V145" s="11"/>
      <c r="W145" s="11"/>
      <c r="X145" s="11"/>
      <c r="Y145" s="11"/>
      <c r="Z145" s="11"/>
    </row>
    <row r="146" spans="1:26" ht="14.25" customHeight="1" x14ac:dyDescent="0.2">
      <c r="A146" s="8"/>
      <c r="B146" s="8"/>
      <c r="C146" s="11"/>
      <c r="D146" s="11"/>
      <c r="E146" s="11"/>
      <c r="F146" s="11"/>
      <c r="G146" s="23"/>
      <c r="H146" s="23"/>
      <c r="I146" s="11"/>
      <c r="J146" s="11"/>
      <c r="K146" s="11"/>
      <c r="L146" s="11"/>
      <c r="M146" s="11"/>
      <c r="N146" s="11"/>
      <c r="O146" s="11"/>
      <c r="P146" s="11"/>
      <c r="Q146" s="11"/>
      <c r="R146" s="11"/>
      <c r="S146" s="11"/>
      <c r="T146" s="11"/>
      <c r="U146" s="11"/>
      <c r="V146" s="11"/>
      <c r="W146" s="11"/>
      <c r="X146" s="11"/>
      <c r="Y146" s="11"/>
      <c r="Z146" s="11"/>
    </row>
    <row r="147" spans="1:26" ht="14.25" customHeight="1" x14ac:dyDescent="0.2">
      <c r="A147" s="8"/>
      <c r="B147" s="8"/>
      <c r="C147" s="11"/>
      <c r="D147" s="11"/>
      <c r="E147" s="11"/>
      <c r="F147" s="11"/>
      <c r="G147" s="23"/>
      <c r="H147" s="23"/>
      <c r="I147" s="11"/>
      <c r="J147" s="11"/>
      <c r="K147" s="11"/>
      <c r="L147" s="11"/>
      <c r="M147" s="11"/>
      <c r="N147" s="11"/>
      <c r="O147" s="11"/>
      <c r="P147" s="11"/>
      <c r="Q147" s="11"/>
      <c r="R147" s="11"/>
      <c r="S147" s="11"/>
      <c r="T147" s="11"/>
      <c r="U147" s="11"/>
      <c r="V147" s="11"/>
      <c r="W147" s="11"/>
      <c r="X147" s="11"/>
      <c r="Y147" s="11"/>
      <c r="Z147" s="11"/>
    </row>
    <row r="148" spans="1:26" ht="14.25" customHeight="1" x14ac:dyDescent="0.2">
      <c r="A148" s="8"/>
      <c r="B148" s="8"/>
      <c r="C148" s="11"/>
      <c r="D148" s="11"/>
      <c r="E148" s="11"/>
      <c r="F148" s="11"/>
      <c r="G148" s="23"/>
      <c r="H148" s="23"/>
      <c r="I148" s="11"/>
      <c r="J148" s="11"/>
      <c r="K148" s="11"/>
      <c r="L148" s="11"/>
      <c r="M148" s="11"/>
      <c r="N148" s="11"/>
      <c r="O148" s="11"/>
      <c r="P148" s="11"/>
      <c r="Q148" s="11"/>
      <c r="R148" s="11"/>
      <c r="S148" s="11"/>
      <c r="T148" s="11"/>
      <c r="U148" s="11"/>
      <c r="V148" s="11"/>
      <c r="W148" s="11"/>
      <c r="X148" s="11"/>
      <c r="Y148" s="11"/>
      <c r="Z148" s="11"/>
    </row>
    <row r="149" spans="1:26" ht="14.25" customHeight="1" x14ac:dyDescent="0.2">
      <c r="A149" s="8"/>
      <c r="B149" s="8"/>
      <c r="C149" s="11"/>
      <c r="D149" s="11"/>
      <c r="E149" s="11"/>
      <c r="F149" s="11"/>
      <c r="G149" s="23"/>
      <c r="H149" s="23"/>
      <c r="I149" s="11"/>
      <c r="J149" s="11"/>
      <c r="K149" s="11"/>
      <c r="L149" s="11"/>
      <c r="M149" s="11"/>
      <c r="N149" s="11"/>
      <c r="O149" s="11"/>
      <c r="P149" s="11"/>
      <c r="Q149" s="11"/>
      <c r="R149" s="11"/>
      <c r="S149" s="11"/>
      <c r="T149" s="11"/>
      <c r="U149" s="11"/>
      <c r="V149" s="11"/>
      <c r="W149" s="11"/>
      <c r="X149" s="11"/>
      <c r="Y149" s="11"/>
      <c r="Z149" s="11"/>
    </row>
    <row r="150" spans="1:26" ht="14.25" customHeight="1" x14ac:dyDescent="0.2">
      <c r="A150" s="8"/>
      <c r="B150" s="8"/>
      <c r="C150" s="11"/>
      <c r="D150" s="11"/>
      <c r="E150" s="11"/>
      <c r="F150" s="11"/>
      <c r="G150" s="23"/>
      <c r="H150" s="23"/>
      <c r="I150" s="11"/>
      <c r="J150" s="11"/>
      <c r="K150" s="11"/>
      <c r="L150" s="11"/>
      <c r="M150" s="11"/>
      <c r="N150" s="11"/>
      <c r="O150" s="11"/>
      <c r="P150" s="11"/>
      <c r="Q150" s="11"/>
      <c r="R150" s="11"/>
      <c r="S150" s="11"/>
      <c r="T150" s="11"/>
      <c r="U150" s="11"/>
      <c r="V150" s="11"/>
      <c r="W150" s="11"/>
      <c r="X150" s="11"/>
      <c r="Y150" s="11"/>
      <c r="Z150" s="11"/>
    </row>
    <row r="151" spans="1:26" ht="14.25" customHeight="1" x14ac:dyDescent="0.2">
      <c r="A151" s="8"/>
      <c r="B151" s="8"/>
      <c r="C151" s="11"/>
      <c r="D151" s="11"/>
      <c r="E151" s="11"/>
      <c r="F151" s="11"/>
      <c r="G151" s="23"/>
      <c r="H151" s="23"/>
      <c r="I151" s="11"/>
      <c r="J151" s="11"/>
      <c r="K151" s="11"/>
      <c r="L151" s="11"/>
      <c r="M151" s="11"/>
      <c r="N151" s="11"/>
      <c r="O151" s="11"/>
      <c r="P151" s="11"/>
      <c r="Q151" s="11"/>
      <c r="R151" s="11"/>
      <c r="S151" s="11"/>
      <c r="T151" s="11"/>
      <c r="U151" s="11"/>
      <c r="V151" s="11"/>
      <c r="W151" s="11"/>
      <c r="X151" s="11"/>
      <c r="Y151" s="11"/>
      <c r="Z151" s="11"/>
    </row>
    <row r="152" spans="1:26" ht="14.25" customHeight="1" x14ac:dyDescent="0.2">
      <c r="A152" s="8"/>
      <c r="B152" s="8"/>
      <c r="C152" s="11"/>
      <c r="D152" s="11"/>
      <c r="E152" s="11"/>
      <c r="F152" s="11"/>
      <c r="G152" s="23"/>
      <c r="H152" s="23"/>
      <c r="I152" s="11"/>
      <c r="J152" s="11"/>
      <c r="K152" s="11"/>
      <c r="L152" s="11"/>
      <c r="M152" s="11"/>
      <c r="N152" s="11"/>
      <c r="O152" s="11"/>
      <c r="P152" s="11"/>
      <c r="Q152" s="11"/>
      <c r="R152" s="11"/>
      <c r="S152" s="11"/>
      <c r="T152" s="11"/>
      <c r="U152" s="11"/>
      <c r="V152" s="11"/>
      <c r="W152" s="11"/>
      <c r="X152" s="11"/>
      <c r="Y152" s="11"/>
      <c r="Z152" s="11"/>
    </row>
    <row r="153" spans="1:26" ht="14.25" customHeight="1" x14ac:dyDescent="0.2">
      <c r="A153" s="8"/>
      <c r="B153" s="8"/>
      <c r="C153" s="11"/>
      <c r="D153" s="11"/>
      <c r="E153" s="11"/>
      <c r="F153" s="11"/>
      <c r="G153" s="23"/>
      <c r="H153" s="23"/>
      <c r="I153" s="11"/>
      <c r="J153" s="11"/>
      <c r="K153" s="11"/>
      <c r="L153" s="11"/>
      <c r="M153" s="11"/>
      <c r="N153" s="11"/>
      <c r="O153" s="11"/>
      <c r="P153" s="11"/>
      <c r="Q153" s="11"/>
      <c r="R153" s="11"/>
      <c r="S153" s="11"/>
      <c r="T153" s="11"/>
      <c r="U153" s="11"/>
      <c r="V153" s="11"/>
      <c r="W153" s="11"/>
      <c r="X153" s="11"/>
      <c r="Y153" s="11"/>
      <c r="Z153" s="11"/>
    </row>
    <row r="154" spans="1:26" ht="14.25" customHeight="1" x14ac:dyDescent="0.2">
      <c r="A154" s="8"/>
      <c r="B154" s="8"/>
      <c r="C154" s="11"/>
      <c r="D154" s="11"/>
      <c r="E154" s="11"/>
      <c r="F154" s="11"/>
      <c r="G154" s="23"/>
      <c r="H154" s="23"/>
      <c r="I154" s="11"/>
      <c r="J154" s="11"/>
      <c r="K154" s="11"/>
      <c r="L154" s="11"/>
      <c r="M154" s="11"/>
      <c r="N154" s="11"/>
      <c r="O154" s="11"/>
      <c r="P154" s="11"/>
      <c r="Q154" s="11"/>
      <c r="R154" s="11"/>
      <c r="S154" s="11"/>
      <c r="T154" s="11"/>
      <c r="U154" s="11"/>
      <c r="V154" s="11"/>
      <c r="W154" s="11"/>
      <c r="X154" s="11"/>
      <c r="Y154" s="11"/>
      <c r="Z154" s="11"/>
    </row>
    <row r="155" spans="1:26" ht="14.25" customHeight="1" x14ac:dyDescent="0.2">
      <c r="A155" s="8"/>
      <c r="B155" s="8"/>
      <c r="C155" s="11"/>
      <c r="D155" s="11"/>
      <c r="E155" s="11"/>
      <c r="F155" s="11"/>
      <c r="G155" s="23"/>
      <c r="H155" s="23"/>
      <c r="I155" s="11"/>
      <c r="J155" s="11"/>
      <c r="K155" s="11"/>
      <c r="L155" s="11"/>
      <c r="M155" s="11"/>
      <c r="N155" s="11"/>
      <c r="O155" s="11"/>
      <c r="P155" s="11"/>
      <c r="Q155" s="11"/>
      <c r="R155" s="11"/>
      <c r="S155" s="11"/>
      <c r="T155" s="11"/>
      <c r="U155" s="11"/>
      <c r="V155" s="11"/>
      <c r="W155" s="11"/>
      <c r="X155" s="11"/>
      <c r="Y155" s="11"/>
      <c r="Z155" s="11"/>
    </row>
    <row r="156" spans="1:26" ht="14.25" customHeight="1" x14ac:dyDescent="0.2">
      <c r="A156" s="8"/>
      <c r="B156" s="8"/>
      <c r="C156" s="11"/>
      <c r="D156" s="11"/>
      <c r="E156" s="11"/>
      <c r="F156" s="11"/>
      <c r="G156" s="23"/>
      <c r="H156" s="23"/>
      <c r="I156" s="11"/>
      <c r="J156" s="11"/>
      <c r="K156" s="11"/>
      <c r="L156" s="11"/>
      <c r="M156" s="11"/>
      <c r="N156" s="11"/>
      <c r="O156" s="11"/>
      <c r="P156" s="11"/>
      <c r="Q156" s="11"/>
      <c r="R156" s="11"/>
      <c r="S156" s="11"/>
      <c r="T156" s="11"/>
      <c r="U156" s="11"/>
      <c r="V156" s="11"/>
      <c r="W156" s="11"/>
      <c r="X156" s="11"/>
      <c r="Y156" s="11"/>
      <c r="Z156" s="11"/>
    </row>
    <row r="157" spans="1:26" ht="14.25" customHeight="1" x14ac:dyDescent="0.2">
      <c r="A157" s="8"/>
      <c r="B157" s="8"/>
      <c r="C157" s="11"/>
      <c r="D157" s="11"/>
      <c r="E157" s="11"/>
      <c r="F157" s="11"/>
      <c r="G157" s="23"/>
      <c r="H157" s="23"/>
      <c r="I157" s="11"/>
      <c r="J157" s="11"/>
      <c r="K157" s="11"/>
      <c r="L157" s="11"/>
      <c r="M157" s="11"/>
      <c r="N157" s="11"/>
      <c r="O157" s="11"/>
      <c r="P157" s="11"/>
      <c r="Q157" s="11"/>
      <c r="R157" s="11"/>
      <c r="S157" s="11"/>
      <c r="T157" s="11"/>
      <c r="U157" s="11"/>
      <c r="V157" s="11"/>
      <c r="W157" s="11"/>
      <c r="X157" s="11"/>
      <c r="Y157" s="11"/>
      <c r="Z157" s="11"/>
    </row>
    <row r="158" spans="1:26" ht="14.25" customHeight="1" x14ac:dyDescent="0.2">
      <c r="A158" s="8"/>
      <c r="B158" s="8"/>
      <c r="C158" s="11"/>
      <c r="D158" s="11"/>
      <c r="E158" s="11"/>
      <c r="F158" s="11"/>
      <c r="G158" s="23"/>
      <c r="H158" s="23"/>
      <c r="I158" s="11"/>
      <c r="J158" s="11"/>
      <c r="K158" s="11"/>
      <c r="L158" s="11"/>
      <c r="M158" s="11"/>
      <c r="N158" s="11"/>
      <c r="O158" s="11"/>
      <c r="P158" s="11"/>
      <c r="Q158" s="11"/>
      <c r="R158" s="11"/>
      <c r="S158" s="11"/>
      <c r="T158" s="11"/>
      <c r="U158" s="11"/>
      <c r="V158" s="11"/>
      <c r="W158" s="11"/>
      <c r="X158" s="11"/>
      <c r="Y158" s="11"/>
      <c r="Z158" s="11"/>
    </row>
    <row r="159" spans="1:26" ht="14.25" customHeight="1" x14ac:dyDescent="0.2">
      <c r="A159" s="8"/>
      <c r="B159" s="8"/>
      <c r="C159" s="11"/>
      <c r="D159" s="11"/>
      <c r="E159" s="11"/>
      <c r="F159" s="11"/>
      <c r="G159" s="23"/>
      <c r="H159" s="23"/>
      <c r="I159" s="11"/>
      <c r="J159" s="11"/>
      <c r="K159" s="11"/>
      <c r="L159" s="11"/>
      <c r="M159" s="11"/>
      <c r="N159" s="11"/>
      <c r="O159" s="11"/>
      <c r="P159" s="11"/>
      <c r="Q159" s="11"/>
      <c r="R159" s="11"/>
      <c r="S159" s="11"/>
      <c r="T159" s="11"/>
      <c r="U159" s="11"/>
      <c r="V159" s="11"/>
      <c r="W159" s="11"/>
      <c r="X159" s="11"/>
      <c r="Y159" s="11"/>
      <c r="Z159" s="11"/>
    </row>
    <row r="160" spans="1:26" ht="14.25" customHeight="1" x14ac:dyDescent="0.2">
      <c r="A160" s="8"/>
      <c r="B160" s="8"/>
      <c r="C160" s="11"/>
      <c r="D160" s="11"/>
      <c r="E160" s="11"/>
      <c r="F160" s="11"/>
      <c r="G160" s="23"/>
      <c r="H160" s="23"/>
      <c r="I160" s="11"/>
      <c r="J160" s="11"/>
      <c r="K160" s="11"/>
      <c r="L160" s="11"/>
      <c r="M160" s="11"/>
      <c r="N160" s="11"/>
      <c r="O160" s="11"/>
      <c r="P160" s="11"/>
      <c r="Q160" s="11"/>
      <c r="R160" s="11"/>
      <c r="S160" s="11"/>
      <c r="T160" s="11"/>
      <c r="U160" s="11"/>
      <c r="V160" s="11"/>
      <c r="W160" s="11"/>
      <c r="X160" s="11"/>
      <c r="Y160" s="11"/>
      <c r="Z160" s="11"/>
    </row>
    <row r="161" spans="1:26" ht="14.25" customHeight="1" x14ac:dyDescent="0.2">
      <c r="A161" s="8"/>
      <c r="B161" s="8"/>
      <c r="C161" s="11"/>
      <c r="D161" s="11"/>
      <c r="E161" s="11"/>
      <c r="F161" s="11"/>
      <c r="G161" s="23"/>
      <c r="H161" s="23"/>
      <c r="I161" s="11"/>
      <c r="J161" s="11"/>
      <c r="K161" s="11"/>
      <c r="L161" s="11"/>
      <c r="M161" s="11"/>
      <c r="N161" s="11"/>
      <c r="O161" s="11"/>
      <c r="P161" s="11"/>
      <c r="Q161" s="11"/>
      <c r="R161" s="11"/>
      <c r="S161" s="11"/>
      <c r="T161" s="11"/>
      <c r="U161" s="11"/>
      <c r="V161" s="11"/>
      <c r="W161" s="11"/>
      <c r="X161" s="11"/>
      <c r="Y161" s="11"/>
      <c r="Z161" s="11"/>
    </row>
    <row r="162" spans="1:26" ht="14.25" customHeight="1" x14ac:dyDescent="0.2">
      <c r="A162" s="8"/>
      <c r="B162" s="8"/>
      <c r="C162" s="11"/>
      <c r="D162" s="11"/>
      <c r="E162" s="11"/>
      <c r="F162" s="11"/>
      <c r="G162" s="23"/>
      <c r="H162" s="23"/>
      <c r="I162" s="11"/>
      <c r="J162" s="11"/>
      <c r="K162" s="11"/>
      <c r="L162" s="11"/>
      <c r="M162" s="11"/>
      <c r="N162" s="11"/>
      <c r="O162" s="11"/>
      <c r="P162" s="11"/>
      <c r="Q162" s="11"/>
      <c r="R162" s="11"/>
      <c r="S162" s="11"/>
      <c r="T162" s="11"/>
      <c r="U162" s="11"/>
      <c r="V162" s="11"/>
      <c r="W162" s="11"/>
      <c r="X162" s="11"/>
      <c r="Y162" s="11"/>
      <c r="Z162" s="11"/>
    </row>
    <row r="163" spans="1:26" ht="14.25" customHeight="1" x14ac:dyDescent="0.2">
      <c r="A163" s="8"/>
      <c r="B163" s="8"/>
      <c r="C163" s="11"/>
      <c r="D163" s="11"/>
      <c r="E163" s="11"/>
      <c r="F163" s="11"/>
      <c r="G163" s="23"/>
      <c r="H163" s="23"/>
      <c r="I163" s="11"/>
      <c r="J163" s="11"/>
      <c r="K163" s="11"/>
      <c r="L163" s="11"/>
      <c r="M163" s="11"/>
      <c r="N163" s="11"/>
      <c r="O163" s="11"/>
      <c r="P163" s="11"/>
      <c r="Q163" s="11"/>
      <c r="R163" s="11"/>
      <c r="S163" s="11"/>
      <c r="T163" s="11"/>
      <c r="U163" s="11"/>
      <c r="V163" s="11"/>
      <c r="W163" s="11"/>
      <c r="X163" s="11"/>
      <c r="Y163" s="11"/>
      <c r="Z163" s="11"/>
    </row>
    <row r="164" spans="1:26" ht="14.25" customHeight="1" x14ac:dyDescent="0.2">
      <c r="A164" s="8"/>
      <c r="B164" s="8"/>
      <c r="C164" s="11"/>
      <c r="D164" s="11"/>
      <c r="E164" s="11"/>
      <c r="F164" s="11"/>
      <c r="G164" s="23"/>
      <c r="H164" s="23"/>
      <c r="I164" s="11"/>
      <c r="J164" s="11"/>
      <c r="K164" s="11"/>
      <c r="L164" s="11"/>
      <c r="M164" s="11"/>
      <c r="N164" s="11"/>
      <c r="O164" s="11"/>
      <c r="P164" s="11"/>
      <c r="Q164" s="11"/>
      <c r="R164" s="11"/>
      <c r="S164" s="11"/>
      <c r="T164" s="11"/>
      <c r="U164" s="11"/>
      <c r="V164" s="11"/>
      <c r="W164" s="11"/>
      <c r="X164" s="11"/>
      <c r="Y164" s="11"/>
      <c r="Z164" s="11"/>
    </row>
    <row r="165" spans="1:26" ht="14.25" customHeight="1" x14ac:dyDescent="0.2">
      <c r="A165" s="8"/>
      <c r="B165" s="8"/>
      <c r="C165" s="11"/>
      <c r="D165" s="11"/>
      <c r="E165" s="11"/>
      <c r="F165" s="11"/>
      <c r="G165" s="23"/>
      <c r="H165" s="23"/>
      <c r="I165" s="11"/>
      <c r="J165" s="11"/>
      <c r="K165" s="11"/>
      <c r="L165" s="11"/>
      <c r="M165" s="11"/>
      <c r="N165" s="11"/>
      <c r="O165" s="11"/>
      <c r="P165" s="11"/>
      <c r="Q165" s="11"/>
      <c r="R165" s="11"/>
      <c r="S165" s="11"/>
      <c r="T165" s="11"/>
      <c r="U165" s="11"/>
      <c r="V165" s="11"/>
      <c r="W165" s="11"/>
      <c r="X165" s="11"/>
      <c r="Y165" s="11"/>
      <c r="Z165" s="11"/>
    </row>
    <row r="166" spans="1:26" ht="14.25" customHeight="1" x14ac:dyDescent="0.2">
      <c r="A166" s="8"/>
      <c r="B166" s="8"/>
      <c r="C166" s="11"/>
      <c r="D166" s="11"/>
      <c r="E166" s="11"/>
      <c r="F166" s="11"/>
      <c r="G166" s="23"/>
      <c r="H166" s="23"/>
      <c r="I166" s="11"/>
      <c r="J166" s="11"/>
      <c r="K166" s="11"/>
      <c r="L166" s="11"/>
      <c r="M166" s="11"/>
      <c r="N166" s="11"/>
      <c r="O166" s="11"/>
      <c r="P166" s="11"/>
      <c r="Q166" s="11"/>
      <c r="R166" s="11"/>
      <c r="S166" s="11"/>
      <c r="T166" s="11"/>
      <c r="U166" s="11"/>
      <c r="V166" s="11"/>
      <c r="W166" s="11"/>
      <c r="X166" s="11"/>
      <c r="Y166" s="11"/>
      <c r="Z166" s="11"/>
    </row>
    <row r="167" spans="1:26" ht="14.25" customHeight="1" x14ac:dyDescent="0.2">
      <c r="A167" s="8"/>
      <c r="B167" s="8"/>
      <c r="C167" s="11"/>
      <c r="D167" s="11"/>
      <c r="E167" s="11"/>
      <c r="F167" s="11"/>
      <c r="G167" s="23"/>
      <c r="H167" s="23"/>
      <c r="I167" s="11"/>
      <c r="J167" s="11"/>
      <c r="K167" s="11"/>
      <c r="L167" s="11"/>
      <c r="M167" s="11"/>
      <c r="N167" s="11"/>
      <c r="O167" s="11"/>
      <c r="P167" s="11"/>
      <c r="Q167" s="11"/>
      <c r="R167" s="11"/>
      <c r="S167" s="11"/>
      <c r="T167" s="11"/>
      <c r="U167" s="11"/>
      <c r="V167" s="11"/>
      <c r="W167" s="11"/>
      <c r="X167" s="11"/>
      <c r="Y167" s="11"/>
      <c r="Z167" s="11"/>
    </row>
    <row r="168" spans="1:26" ht="14.25" customHeight="1" x14ac:dyDescent="0.2">
      <c r="A168" s="8"/>
      <c r="B168" s="8"/>
      <c r="C168" s="11"/>
      <c r="D168" s="11"/>
      <c r="E168" s="11"/>
      <c r="F168" s="11"/>
      <c r="G168" s="23"/>
      <c r="H168" s="23"/>
      <c r="I168" s="11"/>
      <c r="J168" s="11"/>
      <c r="K168" s="11"/>
      <c r="L168" s="11"/>
      <c r="M168" s="11"/>
      <c r="N168" s="11"/>
      <c r="O168" s="11"/>
      <c r="P168" s="11"/>
      <c r="Q168" s="11"/>
      <c r="R168" s="11"/>
      <c r="S168" s="11"/>
      <c r="T168" s="11"/>
      <c r="U168" s="11"/>
      <c r="V168" s="11"/>
      <c r="W168" s="11"/>
      <c r="X168" s="11"/>
      <c r="Y168" s="11"/>
      <c r="Z168" s="11"/>
    </row>
    <row r="169" spans="1:26" ht="14.25" customHeight="1" x14ac:dyDescent="0.2">
      <c r="A169" s="8"/>
      <c r="B169" s="8"/>
      <c r="C169" s="11"/>
      <c r="D169" s="11"/>
      <c r="E169" s="11"/>
      <c r="F169" s="11"/>
      <c r="G169" s="23"/>
      <c r="H169" s="23"/>
      <c r="I169" s="11"/>
      <c r="J169" s="11"/>
      <c r="K169" s="11"/>
      <c r="L169" s="11"/>
      <c r="M169" s="11"/>
      <c r="N169" s="11"/>
      <c r="O169" s="11"/>
      <c r="P169" s="11"/>
      <c r="Q169" s="11"/>
      <c r="R169" s="11"/>
      <c r="S169" s="11"/>
      <c r="T169" s="11"/>
      <c r="U169" s="11"/>
      <c r="V169" s="11"/>
      <c r="W169" s="11"/>
      <c r="X169" s="11"/>
      <c r="Y169" s="11"/>
      <c r="Z169" s="11"/>
    </row>
    <row r="170" spans="1:26" ht="14.25" customHeight="1" x14ac:dyDescent="0.2">
      <c r="A170" s="8"/>
      <c r="B170" s="8"/>
      <c r="C170" s="11"/>
      <c r="D170" s="11"/>
      <c r="E170" s="11"/>
      <c r="F170" s="11"/>
      <c r="G170" s="23"/>
      <c r="H170" s="23"/>
      <c r="I170" s="11"/>
      <c r="J170" s="11"/>
      <c r="K170" s="11"/>
      <c r="L170" s="11"/>
      <c r="M170" s="11"/>
      <c r="N170" s="11"/>
      <c r="O170" s="11"/>
      <c r="P170" s="11"/>
      <c r="Q170" s="11"/>
      <c r="R170" s="11"/>
      <c r="S170" s="11"/>
      <c r="T170" s="11"/>
      <c r="U170" s="11"/>
      <c r="V170" s="11"/>
      <c r="W170" s="11"/>
      <c r="X170" s="11"/>
      <c r="Y170" s="11"/>
      <c r="Z170" s="11"/>
    </row>
    <row r="171" spans="1:26" ht="14.25" customHeight="1" x14ac:dyDescent="0.2">
      <c r="A171" s="8"/>
      <c r="B171" s="8"/>
      <c r="C171" s="11"/>
      <c r="D171" s="11"/>
      <c r="E171" s="11"/>
      <c r="F171" s="11"/>
      <c r="G171" s="23"/>
      <c r="H171" s="23"/>
      <c r="I171" s="11"/>
      <c r="J171" s="11"/>
      <c r="K171" s="11"/>
      <c r="L171" s="11"/>
      <c r="M171" s="11"/>
      <c r="N171" s="11"/>
      <c r="O171" s="11"/>
      <c r="P171" s="11"/>
      <c r="Q171" s="11"/>
      <c r="R171" s="11"/>
      <c r="S171" s="11"/>
      <c r="T171" s="11"/>
      <c r="U171" s="11"/>
      <c r="V171" s="11"/>
      <c r="W171" s="11"/>
      <c r="X171" s="11"/>
      <c r="Y171" s="11"/>
      <c r="Z171" s="11"/>
    </row>
    <row r="172" spans="1:26" ht="14.25" customHeight="1" x14ac:dyDescent="0.2">
      <c r="A172" s="8"/>
      <c r="B172" s="8"/>
      <c r="C172" s="11"/>
      <c r="D172" s="11"/>
      <c r="E172" s="11"/>
      <c r="F172" s="11"/>
      <c r="G172" s="23"/>
      <c r="H172" s="23"/>
      <c r="I172" s="11"/>
      <c r="J172" s="11"/>
      <c r="K172" s="11"/>
      <c r="L172" s="11"/>
      <c r="M172" s="11"/>
      <c r="N172" s="11"/>
      <c r="O172" s="11"/>
      <c r="P172" s="11"/>
      <c r="Q172" s="11"/>
      <c r="R172" s="11"/>
      <c r="S172" s="11"/>
      <c r="T172" s="11"/>
      <c r="U172" s="11"/>
      <c r="V172" s="11"/>
      <c r="W172" s="11"/>
      <c r="X172" s="11"/>
      <c r="Y172" s="11"/>
      <c r="Z172" s="11"/>
    </row>
    <row r="173" spans="1:26" ht="14.25" customHeight="1" x14ac:dyDescent="0.2">
      <c r="A173" s="8"/>
      <c r="B173" s="8"/>
      <c r="C173" s="11"/>
      <c r="D173" s="11"/>
      <c r="E173" s="11"/>
      <c r="F173" s="11"/>
      <c r="G173" s="23"/>
      <c r="H173" s="23"/>
      <c r="I173" s="11"/>
      <c r="J173" s="11"/>
      <c r="K173" s="11"/>
      <c r="L173" s="11"/>
      <c r="M173" s="11"/>
      <c r="N173" s="11"/>
      <c r="O173" s="11"/>
      <c r="P173" s="11"/>
      <c r="Q173" s="11"/>
      <c r="R173" s="11"/>
      <c r="S173" s="11"/>
      <c r="T173" s="11"/>
      <c r="U173" s="11"/>
      <c r="V173" s="11"/>
      <c r="W173" s="11"/>
      <c r="X173" s="11"/>
      <c r="Y173" s="11"/>
      <c r="Z173" s="11"/>
    </row>
    <row r="174" spans="1:26" ht="14.25" customHeight="1" x14ac:dyDescent="0.2">
      <c r="A174" s="8"/>
      <c r="B174" s="8"/>
      <c r="C174" s="11"/>
      <c r="D174" s="11"/>
      <c r="E174" s="11"/>
      <c r="F174" s="11"/>
      <c r="G174" s="23"/>
      <c r="H174" s="23"/>
      <c r="I174" s="11"/>
      <c r="J174" s="11"/>
      <c r="K174" s="11"/>
      <c r="L174" s="11"/>
      <c r="M174" s="11"/>
      <c r="N174" s="11"/>
      <c r="O174" s="11"/>
      <c r="P174" s="11"/>
      <c r="Q174" s="11"/>
      <c r="R174" s="11"/>
      <c r="S174" s="11"/>
      <c r="T174" s="11"/>
      <c r="U174" s="11"/>
      <c r="V174" s="11"/>
      <c r="W174" s="11"/>
      <c r="X174" s="11"/>
      <c r="Y174" s="11"/>
      <c r="Z174" s="11"/>
    </row>
    <row r="175" spans="1:26" ht="14.25" customHeight="1" x14ac:dyDescent="0.2">
      <c r="A175" s="8"/>
      <c r="B175" s="8"/>
      <c r="C175" s="11"/>
      <c r="D175" s="11"/>
      <c r="E175" s="11"/>
      <c r="F175" s="11"/>
      <c r="G175" s="23"/>
      <c r="H175" s="23"/>
      <c r="I175" s="11"/>
      <c r="J175" s="11"/>
      <c r="K175" s="11"/>
      <c r="L175" s="11"/>
      <c r="M175" s="11"/>
      <c r="N175" s="11"/>
      <c r="O175" s="11"/>
      <c r="P175" s="11"/>
      <c r="Q175" s="11"/>
      <c r="R175" s="11"/>
      <c r="S175" s="11"/>
      <c r="T175" s="11"/>
      <c r="U175" s="11"/>
      <c r="V175" s="11"/>
      <c r="W175" s="11"/>
      <c r="X175" s="11"/>
      <c r="Y175" s="11"/>
      <c r="Z175" s="11"/>
    </row>
    <row r="176" spans="1:26" ht="14.25" customHeight="1" x14ac:dyDescent="0.2">
      <c r="A176" s="8"/>
      <c r="B176" s="8"/>
      <c r="C176" s="11"/>
      <c r="D176" s="11"/>
      <c r="E176" s="11"/>
      <c r="F176" s="11"/>
      <c r="G176" s="23"/>
      <c r="H176" s="23"/>
      <c r="I176" s="11"/>
      <c r="J176" s="11"/>
      <c r="K176" s="11"/>
      <c r="L176" s="11"/>
      <c r="M176" s="11"/>
      <c r="N176" s="11"/>
      <c r="O176" s="11"/>
      <c r="P176" s="11"/>
      <c r="Q176" s="11"/>
      <c r="R176" s="11"/>
      <c r="S176" s="11"/>
      <c r="T176" s="11"/>
      <c r="U176" s="11"/>
      <c r="V176" s="11"/>
      <c r="W176" s="11"/>
      <c r="X176" s="11"/>
      <c r="Y176" s="11"/>
      <c r="Z176" s="11"/>
    </row>
    <row r="177" spans="1:26" ht="14.25" customHeight="1" x14ac:dyDescent="0.2">
      <c r="A177" s="8"/>
      <c r="B177" s="8"/>
      <c r="C177" s="11"/>
      <c r="D177" s="11"/>
      <c r="E177" s="11"/>
      <c r="F177" s="11"/>
      <c r="G177" s="23"/>
      <c r="H177" s="23"/>
      <c r="I177" s="11"/>
      <c r="J177" s="11"/>
      <c r="K177" s="11"/>
      <c r="L177" s="11"/>
      <c r="M177" s="11"/>
      <c r="N177" s="11"/>
      <c r="O177" s="11"/>
      <c r="P177" s="11"/>
      <c r="Q177" s="11"/>
      <c r="R177" s="11"/>
      <c r="S177" s="11"/>
      <c r="T177" s="11"/>
      <c r="U177" s="11"/>
      <c r="V177" s="11"/>
      <c r="W177" s="11"/>
      <c r="X177" s="11"/>
      <c r="Y177" s="11"/>
      <c r="Z177" s="11"/>
    </row>
    <row r="178" spans="1:26" ht="14.25" customHeight="1" x14ac:dyDescent="0.2">
      <c r="A178" s="8"/>
      <c r="B178" s="8"/>
      <c r="C178" s="11"/>
      <c r="D178" s="11"/>
      <c r="E178" s="11"/>
      <c r="F178" s="11"/>
      <c r="G178" s="23"/>
      <c r="H178" s="23"/>
      <c r="I178" s="11"/>
      <c r="J178" s="11"/>
      <c r="K178" s="11"/>
      <c r="L178" s="11"/>
      <c r="M178" s="11"/>
      <c r="N178" s="11"/>
      <c r="O178" s="11"/>
      <c r="P178" s="11"/>
      <c r="Q178" s="11"/>
      <c r="R178" s="11"/>
      <c r="S178" s="11"/>
      <c r="T178" s="11"/>
      <c r="U178" s="11"/>
      <c r="V178" s="11"/>
      <c r="W178" s="11"/>
      <c r="X178" s="11"/>
      <c r="Y178" s="11"/>
      <c r="Z178" s="11"/>
    </row>
    <row r="179" spans="1:26" ht="14.25" customHeight="1" x14ac:dyDescent="0.2">
      <c r="A179" s="8"/>
      <c r="B179" s="8"/>
      <c r="C179" s="11"/>
      <c r="D179" s="11"/>
      <c r="E179" s="11"/>
      <c r="F179" s="11"/>
      <c r="G179" s="23"/>
      <c r="H179" s="23"/>
      <c r="I179" s="11"/>
      <c r="J179" s="11"/>
      <c r="K179" s="11"/>
      <c r="L179" s="11"/>
      <c r="M179" s="11"/>
      <c r="N179" s="11"/>
      <c r="O179" s="11"/>
      <c r="P179" s="11"/>
      <c r="Q179" s="11"/>
      <c r="R179" s="11"/>
      <c r="S179" s="11"/>
      <c r="T179" s="11"/>
      <c r="U179" s="11"/>
      <c r="V179" s="11"/>
      <c r="W179" s="11"/>
      <c r="X179" s="11"/>
      <c r="Y179" s="11"/>
      <c r="Z179" s="11"/>
    </row>
    <row r="180" spans="1:26" ht="14.25" customHeight="1" x14ac:dyDescent="0.2">
      <c r="A180" s="8"/>
      <c r="B180" s="8"/>
      <c r="C180" s="11"/>
      <c r="D180" s="11"/>
      <c r="E180" s="11"/>
      <c r="F180" s="11"/>
      <c r="G180" s="23"/>
      <c r="H180" s="23"/>
      <c r="I180" s="11"/>
      <c r="J180" s="11"/>
      <c r="K180" s="11"/>
      <c r="L180" s="11"/>
      <c r="M180" s="11"/>
      <c r="N180" s="11"/>
      <c r="O180" s="11"/>
      <c r="P180" s="11"/>
      <c r="Q180" s="11"/>
      <c r="R180" s="11"/>
      <c r="S180" s="11"/>
      <c r="T180" s="11"/>
      <c r="U180" s="11"/>
      <c r="V180" s="11"/>
      <c r="W180" s="11"/>
      <c r="X180" s="11"/>
      <c r="Y180" s="11"/>
      <c r="Z180" s="11"/>
    </row>
    <row r="181" spans="1:26" ht="14.25" customHeight="1" x14ac:dyDescent="0.2">
      <c r="A181" s="8"/>
      <c r="B181" s="8"/>
      <c r="C181" s="11"/>
      <c r="D181" s="11"/>
      <c r="E181" s="11"/>
      <c r="F181" s="11"/>
      <c r="G181" s="23"/>
      <c r="H181" s="23"/>
      <c r="I181" s="11"/>
      <c r="J181" s="11"/>
      <c r="K181" s="11"/>
      <c r="L181" s="11"/>
      <c r="M181" s="11"/>
      <c r="N181" s="11"/>
      <c r="O181" s="11"/>
      <c r="P181" s="11"/>
      <c r="Q181" s="11"/>
      <c r="R181" s="11"/>
      <c r="S181" s="11"/>
      <c r="T181" s="11"/>
      <c r="U181" s="11"/>
      <c r="V181" s="11"/>
      <c r="W181" s="11"/>
      <c r="X181" s="11"/>
      <c r="Y181" s="11"/>
      <c r="Z181" s="11"/>
    </row>
    <row r="182" spans="1:26" ht="14.25" customHeight="1" x14ac:dyDescent="0.2">
      <c r="A182" s="8"/>
      <c r="B182" s="8"/>
      <c r="C182" s="11"/>
      <c r="D182" s="11"/>
      <c r="E182" s="11"/>
      <c r="F182" s="11"/>
      <c r="G182" s="23"/>
      <c r="H182" s="23"/>
      <c r="I182" s="11"/>
      <c r="J182" s="11"/>
      <c r="K182" s="11"/>
      <c r="L182" s="11"/>
      <c r="M182" s="11"/>
      <c r="N182" s="11"/>
      <c r="O182" s="11"/>
      <c r="P182" s="11"/>
      <c r="Q182" s="11"/>
      <c r="R182" s="11"/>
      <c r="S182" s="11"/>
      <c r="T182" s="11"/>
      <c r="U182" s="11"/>
      <c r="V182" s="11"/>
      <c r="W182" s="11"/>
      <c r="X182" s="11"/>
      <c r="Y182" s="11"/>
      <c r="Z182" s="11"/>
    </row>
    <row r="183" spans="1:26" ht="14.25" customHeight="1" x14ac:dyDescent="0.2">
      <c r="A183" s="8"/>
      <c r="B183" s="8"/>
      <c r="C183" s="11"/>
      <c r="D183" s="11"/>
      <c r="E183" s="11"/>
      <c r="F183" s="11"/>
      <c r="G183" s="23"/>
      <c r="H183" s="23"/>
      <c r="I183" s="11"/>
      <c r="J183" s="11"/>
      <c r="K183" s="11"/>
      <c r="L183" s="11"/>
      <c r="M183" s="11"/>
      <c r="N183" s="11"/>
      <c r="O183" s="11"/>
      <c r="P183" s="11"/>
      <c r="Q183" s="11"/>
      <c r="R183" s="11"/>
      <c r="S183" s="11"/>
      <c r="T183" s="11"/>
      <c r="U183" s="11"/>
      <c r="V183" s="11"/>
      <c r="W183" s="11"/>
      <c r="X183" s="11"/>
      <c r="Y183" s="11"/>
      <c r="Z183" s="11"/>
    </row>
    <row r="184" spans="1:26" ht="14.25" customHeight="1" x14ac:dyDescent="0.2">
      <c r="A184" s="8"/>
      <c r="B184" s="8"/>
      <c r="C184" s="11"/>
      <c r="D184" s="11"/>
      <c r="E184" s="11"/>
      <c r="F184" s="11"/>
      <c r="G184" s="23"/>
      <c r="H184" s="23"/>
      <c r="I184" s="11"/>
      <c r="J184" s="11"/>
      <c r="K184" s="11"/>
      <c r="L184" s="11"/>
      <c r="M184" s="11"/>
      <c r="N184" s="11"/>
      <c r="O184" s="11"/>
      <c r="P184" s="11"/>
      <c r="Q184" s="11"/>
      <c r="R184" s="11"/>
      <c r="S184" s="11"/>
      <c r="T184" s="11"/>
      <c r="U184" s="11"/>
      <c r="V184" s="11"/>
      <c r="W184" s="11"/>
      <c r="X184" s="11"/>
      <c r="Y184" s="11"/>
      <c r="Z184" s="11"/>
    </row>
    <row r="185" spans="1:26" ht="14.25" customHeight="1" x14ac:dyDescent="0.2">
      <c r="A185" s="8"/>
      <c r="B185" s="8"/>
      <c r="C185" s="11"/>
      <c r="D185" s="11"/>
      <c r="E185" s="11"/>
      <c r="F185" s="11"/>
      <c r="G185" s="23"/>
      <c r="H185" s="23"/>
      <c r="I185" s="11"/>
      <c r="J185" s="11"/>
      <c r="K185" s="11"/>
      <c r="L185" s="11"/>
      <c r="M185" s="11"/>
      <c r="N185" s="11"/>
      <c r="O185" s="11"/>
      <c r="P185" s="11"/>
      <c r="Q185" s="11"/>
      <c r="R185" s="11"/>
      <c r="S185" s="11"/>
      <c r="T185" s="11"/>
      <c r="U185" s="11"/>
      <c r="V185" s="11"/>
      <c r="W185" s="11"/>
      <c r="X185" s="11"/>
      <c r="Y185" s="11"/>
      <c r="Z185" s="11"/>
    </row>
    <row r="186" spans="1:26" ht="14.25" customHeight="1" x14ac:dyDescent="0.2">
      <c r="A186" s="8"/>
      <c r="B186" s="8"/>
      <c r="C186" s="11"/>
      <c r="D186" s="11"/>
      <c r="E186" s="11"/>
      <c r="F186" s="11"/>
      <c r="G186" s="23"/>
      <c r="H186" s="23"/>
      <c r="I186" s="11"/>
      <c r="J186" s="11"/>
      <c r="K186" s="11"/>
      <c r="L186" s="11"/>
      <c r="M186" s="11"/>
      <c r="N186" s="11"/>
      <c r="O186" s="11"/>
      <c r="P186" s="11"/>
      <c r="Q186" s="11"/>
      <c r="R186" s="11"/>
      <c r="S186" s="11"/>
      <c r="T186" s="11"/>
      <c r="U186" s="11"/>
      <c r="V186" s="11"/>
      <c r="W186" s="11"/>
      <c r="X186" s="11"/>
      <c r="Y186" s="11"/>
      <c r="Z186" s="11"/>
    </row>
    <row r="187" spans="1:26" ht="14.25" customHeight="1" x14ac:dyDescent="0.2">
      <c r="A187" s="8"/>
      <c r="B187" s="8"/>
      <c r="C187" s="11"/>
      <c r="D187" s="11"/>
      <c r="E187" s="11"/>
      <c r="F187" s="11"/>
      <c r="G187" s="23"/>
      <c r="H187" s="23"/>
      <c r="I187" s="11"/>
      <c r="J187" s="11"/>
      <c r="K187" s="11"/>
      <c r="L187" s="11"/>
      <c r="M187" s="11"/>
      <c r="N187" s="11"/>
      <c r="O187" s="11"/>
      <c r="P187" s="11"/>
      <c r="Q187" s="11"/>
      <c r="R187" s="11"/>
      <c r="S187" s="11"/>
      <c r="T187" s="11"/>
      <c r="U187" s="11"/>
      <c r="V187" s="11"/>
      <c r="W187" s="11"/>
      <c r="X187" s="11"/>
      <c r="Y187" s="11"/>
      <c r="Z187" s="11"/>
    </row>
    <row r="188" spans="1:26" ht="14.25" customHeight="1" x14ac:dyDescent="0.2">
      <c r="A188" s="8"/>
      <c r="B188" s="8"/>
      <c r="C188" s="11"/>
      <c r="D188" s="11"/>
      <c r="E188" s="11"/>
      <c r="F188" s="11"/>
      <c r="G188" s="23"/>
      <c r="H188" s="23"/>
      <c r="I188" s="11"/>
      <c r="J188" s="11"/>
      <c r="K188" s="11"/>
      <c r="L188" s="11"/>
      <c r="M188" s="11"/>
      <c r="N188" s="11"/>
      <c r="O188" s="11"/>
      <c r="P188" s="11"/>
      <c r="Q188" s="11"/>
      <c r="R188" s="11"/>
      <c r="S188" s="11"/>
      <c r="T188" s="11"/>
      <c r="U188" s="11"/>
      <c r="V188" s="11"/>
      <c r="W188" s="11"/>
      <c r="X188" s="11"/>
      <c r="Y188" s="11"/>
      <c r="Z188" s="11"/>
    </row>
    <row r="189" spans="1:26" ht="14.25" customHeight="1" x14ac:dyDescent="0.2">
      <c r="A189" s="8"/>
      <c r="B189" s="8"/>
      <c r="C189" s="11"/>
      <c r="D189" s="11"/>
      <c r="E189" s="11"/>
      <c r="F189" s="11"/>
      <c r="G189" s="23"/>
      <c r="H189" s="23"/>
      <c r="I189" s="11"/>
      <c r="J189" s="11"/>
      <c r="K189" s="11"/>
      <c r="L189" s="11"/>
      <c r="M189" s="11"/>
      <c r="N189" s="11"/>
      <c r="O189" s="11"/>
      <c r="P189" s="11"/>
      <c r="Q189" s="11"/>
      <c r="R189" s="11"/>
      <c r="S189" s="11"/>
      <c r="T189" s="11"/>
      <c r="U189" s="11"/>
      <c r="V189" s="11"/>
      <c r="W189" s="11"/>
      <c r="X189" s="11"/>
      <c r="Y189" s="11"/>
      <c r="Z189" s="11"/>
    </row>
    <row r="190" spans="1:26" ht="14.25" customHeight="1" x14ac:dyDescent="0.2">
      <c r="A190" s="8"/>
      <c r="B190" s="8"/>
      <c r="C190" s="11"/>
      <c r="D190" s="11"/>
      <c r="E190" s="11"/>
      <c r="F190" s="11"/>
      <c r="G190" s="23"/>
      <c r="H190" s="23"/>
      <c r="I190" s="11"/>
      <c r="J190" s="11"/>
      <c r="K190" s="11"/>
      <c r="L190" s="11"/>
      <c r="M190" s="11"/>
      <c r="N190" s="11"/>
      <c r="O190" s="11"/>
      <c r="P190" s="11"/>
      <c r="Q190" s="11"/>
      <c r="R190" s="11"/>
      <c r="S190" s="11"/>
      <c r="T190" s="11"/>
      <c r="U190" s="11"/>
      <c r="V190" s="11"/>
      <c r="W190" s="11"/>
      <c r="X190" s="11"/>
      <c r="Y190" s="11"/>
      <c r="Z190" s="11"/>
    </row>
    <row r="191" spans="1:26" ht="14.25" customHeight="1" x14ac:dyDescent="0.2">
      <c r="A191" s="8"/>
      <c r="B191" s="8"/>
      <c r="C191" s="11"/>
      <c r="D191" s="11"/>
      <c r="E191" s="11"/>
      <c r="F191" s="11"/>
      <c r="G191" s="23"/>
      <c r="H191" s="23"/>
      <c r="I191" s="11"/>
      <c r="J191" s="11"/>
      <c r="K191" s="11"/>
      <c r="L191" s="11"/>
      <c r="M191" s="11"/>
      <c r="N191" s="11"/>
      <c r="O191" s="11"/>
      <c r="P191" s="11"/>
      <c r="Q191" s="11"/>
      <c r="R191" s="11"/>
      <c r="S191" s="11"/>
      <c r="T191" s="11"/>
      <c r="U191" s="11"/>
      <c r="V191" s="11"/>
      <c r="W191" s="11"/>
      <c r="X191" s="11"/>
      <c r="Y191" s="11"/>
      <c r="Z191" s="11"/>
    </row>
    <row r="192" spans="1:26" ht="14.25" customHeight="1" x14ac:dyDescent="0.2">
      <c r="A192" s="8"/>
      <c r="B192" s="8"/>
      <c r="C192" s="11"/>
      <c r="D192" s="11"/>
      <c r="E192" s="11"/>
      <c r="F192" s="11"/>
      <c r="G192" s="23"/>
      <c r="H192" s="23"/>
      <c r="I192" s="11"/>
      <c r="J192" s="11"/>
      <c r="K192" s="11"/>
      <c r="L192" s="11"/>
      <c r="M192" s="11"/>
      <c r="N192" s="11"/>
      <c r="O192" s="11"/>
      <c r="P192" s="11"/>
      <c r="Q192" s="11"/>
      <c r="R192" s="11"/>
      <c r="S192" s="11"/>
      <c r="T192" s="11"/>
      <c r="U192" s="11"/>
      <c r="V192" s="11"/>
      <c r="W192" s="11"/>
      <c r="X192" s="11"/>
      <c r="Y192" s="11"/>
      <c r="Z192" s="11"/>
    </row>
    <row r="193" spans="1:26" ht="14.25" customHeight="1" x14ac:dyDescent="0.2">
      <c r="A193" s="8"/>
      <c r="B193" s="8"/>
      <c r="C193" s="11"/>
      <c r="D193" s="11"/>
      <c r="E193" s="11"/>
      <c r="F193" s="11"/>
      <c r="G193" s="23"/>
      <c r="H193" s="23"/>
      <c r="I193" s="11"/>
      <c r="J193" s="11"/>
      <c r="K193" s="11"/>
      <c r="L193" s="11"/>
      <c r="M193" s="11"/>
      <c r="N193" s="11"/>
      <c r="O193" s="11"/>
      <c r="P193" s="11"/>
      <c r="Q193" s="11"/>
      <c r="R193" s="11"/>
      <c r="S193" s="11"/>
      <c r="T193" s="11"/>
      <c r="U193" s="11"/>
      <c r="V193" s="11"/>
      <c r="W193" s="11"/>
      <c r="X193" s="11"/>
      <c r="Y193" s="11"/>
      <c r="Z193" s="11"/>
    </row>
    <row r="194" spans="1:26" ht="14.25" customHeight="1" x14ac:dyDescent="0.2">
      <c r="A194" s="8"/>
      <c r="B194" s="8"/>
      <c r="C194" s="11"/>
      <c r="D194" s="11"/>
      <c r="E194" s="11"/>
      <c r="F194" s="11"/>
      <c r="G194" s="23"/>
      <c r="H194" s="23"/>
      <c r="I194" s="11"/>
      <c r="J194" s="11"/>
      <c r="K194" s="11"/>
      <c r="L194" s="11"/>
      <c r="M194" s="11"/>
      <c r="N194" s="11"/>
      <c r="O194" s="11"/>
      <c r="P194" s="11"/>
      <c r="Q194" s="11"/>
      <c r="R194" s="11"/>
      <c r="S194" s="11"/>
      <c r="T194" s="11"/>
      <c r="U194" s="11"/>
      <c r="V194" s="11"/>
      <c r="W194" s="11"/>
      <c r="X194" s="11"/>
      <c r="Y194" s="11"/>
      <c r="Z194" s="11"/>
    </row>
    <row r="195" spans="1:26" ht="14.25" customHeight="1" x14ac:dyDescent="0.2">
      <c r="A195" s="8"/>
      <c r="B195" s="8"/>
      <c r="C195" s="11"/>
      <c r="D195" s="11"/>
      <c r="E195" s="11"/>
      <c r="F195" s="11"/>
      <c r="G195" s="23"/>
      <c r="H195" s="23"/>
      <c r="I195" s="11"/>
      <c r="J195" s="11"/>
      <c r="K195" s="11"/>
      <c r="L195" s="11"/>
      <c r="M195" s="11"/>
      <c r="N195" s="11"/>
      <c r="O195" s="11"/>
      <c r="P195" s="11"/>
      <c r="Q195" s="11"/>
      <c r="R195" s="11"/>
      <c r="S195" s="11"/>
      <c r="T195" s="11"/>
      <c r="U195" s="11"/>
      <c r="V195" s="11"/>
      <c r="W195" s="11"/>
      <c r="X195" s="11"/>
      <c r="Y195" s="11"/>
      <c r="Z195" s="11"/>
    </row>
    <row r="196" spans="1:26" ht="14.25" customHeight="1" x14ac:dyDescent="0.2">
      <c r="A196" s="8"/>
      <c r="B196" s="8"/>
      <c r="C196" s="11"/>
      <c r="D196" s="11"/>
      <c r="E196" s="11"/>
      <c r="F196" s="11"/>
      <c r="G196" s="23"/>
      <c r="H196" s="23"/>
      <c r="I196" s="11"/>
      <c r="J196" s="11"/>
      <c r="K196" s="11"/>
      <c r="L196" s="11"/>
      <c r="M196" s="11"/>
      <c r="N196" s="11"/>
      <c r="O196" s="11"/>
      <c r="P196" s="11"/>
      <c r="Q196" s="11"/>
      <c r="R196" s="11"/>
      <c r="S196" s="11"/>
      <c r="T196" s="11"/>
      <c r="U196" s="11"/>
      <c r="V196" s="11"/>
      <c r="W196" s="11"/>
      <c r="X196" s="11"/>
      <c r="Y196" s="11"/>
      <c r="Z196" s="11"/>
    </row>
    <row r="197" spans="1:26" ht="14.25" customHeight="1" x14ac:dyDescent="0.2">
      <c r="A197" s="8"/>
      <c r="B197" s="8"/>
      <c r="C197" s="11"/>
      <c r="D197" s="11"/>
      <c r="E197" s="11"/>
      <c r="F197" s="11"/>
      <c r="G197" s="23"/>
      <c r="H197" s="23"/>
      <c r="I197" s="11"/>
      <c r="J197" s="11"/>
      <c r="K197" s="11"/>
      <c r="L197" s="11"/>
      <c r="M197" s="11"/>
      <c r="N197" s="11"/>
      <c r="O197" s="11"/>
      <c r="P197" s="11"/>
      <c r="Q197" s="11"/>
      <c r="R197" s="11"/>
      <c r="S197" s="11"/>
      <c r="T197" s="11"/>
      <c r="U197" s="11"/>
      <c r="V197" s="11"/>
      <c r="W197" s="11"/>
      <c r="X197" s="11"/>
      <c r="Y197" s="11"/>
      <c r="Z197" s="11"/>
    </row>
    <row r="198" spans="1:26" ht="14.25" customHeight="1" x14ac:dyDescent="0.2">
      <c r="A198" s="8"/>
      <c r="B198" s="8"/>
      <c r="C198" s="11"/>
      <c r="D198" s="11"/>
      <c r="E198" s="11"/>
      <c r="F198" s="11"/>
      <c r="G198" s="23"/>
      <c r="H198" s="23"/>
      <c r="I198" s="11"/>
      <c r="J198" s="11"/>
      <c r="K198" s="11"/>
      <c r="L198" s="11"/>
      <c r="M198" s="11"/>
      <c r="N198" s="11"/>
      <c r="O198" s="11"/>
      <c r="P198" s="11"/>
      <c r="Q198" s="11"/>
      <c r="R198" s="11"/>
      <c r="S198" s="11"/>
      <c r="T198" s="11"/>
      <c r="U198" s="11"/>
      <c r="V198" s="11"/>
      <c r="W198" s="11"/>
      <c r="X198" s="11"/>
      <c r="Y198" s="11"/>
      <c r="Z198" s="11"/>
    </row>
    <row r="199" spans="1:26" ht="14.25" customHeight="1" x14ac:dyDescent="0.2">
      <c r="A199" s="8"/>
      <c r="B199" s="8"/>
      <c r="C199" s="11"/>
      <c r="D199" s="11"/>
      <c r="E199" s="11"/>
      <c r="F199" s="11"/>
      <c r="G199" s="23"/>
      <c r="H199" s="23"/>
      <c r="I199" s="11"/>
      <c r="J199" s="11"/>
      <c r="K199" s="11"/>
      <c r="L199" s="11"/>
      <c r="M199" s="11"/>
      <c r="N199" s="11"/>
      <c r="O199" s="11"/>
      <c r="P199" s="11"/>
      <c r="Q199" s="11"/>
      <c r="R199" s="11"/>
      <c r="S199" s="11"/>
      <c r="T199" s="11"/>
      <c r="U199" s="11"/>
      <c r="V199" s="11"/>
      <c r="W199" s="11"/>
      <c r="X199" s="11"/>
      <c r="Y199" s="11"/>
      <c r="Z199" s="11"/>
    </row>
    <row r="200" spans="1:26" ht="14.25" customHeight="1" x14ac:dyDescent="0.2">
      <c r="A200" s="8"/>
      <c r="B200" s="8"/>
      <c r="C200" s="11"/>
      <c r="D200" s="11"/>
      <c r="E200" s="11"/>
      <c r="F200" s="11"/>
      <c r="G200" s="23"/>
      <c r="H200" s="23"/>
      <c r="I200" s="11"/>
      <c r="J200" s="11"/>
      <c r="K200" s="11"/>
      <c r="L200" s="11"/>
      <c r="M200" s="11"/>
      <c r="N200" s="11"/>
      <c r="O200" s="11"/>
      <c r="P200" s="11"/>
      <c r="Q200" s="11"/>
      <c r="R200" s="11"/>
      <c r="S200" s="11"/>
      <c r="T200" s="11"/>
      <c r="U200" s="11"/>
      <c r="V200" s="11"/>
      <c r="W200" s="11"/>
      <c r="X200" s="11"/>
      <c r="Y200" s="11"/>
      <c r="Z200" s="11"/>
    </row>
    <row r="201" spans="1:26" ht="14.25" customHeight="1" x14ac:dyDescent="0.2">
      <c r="A201" s="8"/>
      <c r="B201" s="8"/>
      <c r="C201" s="11"/>
      <c r="D201" s="11"/>
      <c r="E201" s="11"/>
      <c r="F201" s="11"/>
      <c r="G201" s="23"/>
      <c r="H201" s="23"/>
      <c r="I201" s="11"/>
      <c r="J201" s="11"/>
      <c r="K201" s="11"/>
      <c r="L201" s="11"/>
      <c r="M201" s="11"/>
      <c r="N201" s="11"/>
      <c r="O201" s="11"/>
      <c r="P201" s="11"/>
      <c r="Q201" s="11"/>
      <c r="R201" s="11"/>
      <c r="S201" s="11"/>
      <c r="T201" s="11"/>
      <c r="U201" s="11"/>
      <c r="V201" s="11"/>
      <c r="W201" s="11"/>
      <c r="X201" s="11"/>
      <c r="Y201" s="11"/>
      <c r="Z201" s="11"/>
    </row>
    <row r="202" spans="1:26" ht="14.25" customHeight="1" x14ac:dyDescent="0.2">
      <c r="A202" s="8"/>
      <c r="B202" s="8"/>
      <c r="C202" s="11"/>
      <c r="D202" s="11"/>
      <c r="E202" s="11"/>
      <c r="F202" s="11"/>
      <c r="G202" s="23"/>
      <c r="H202" s="23"/>
      <c r="I202" s="11"/>
      <c r="J202" s="11"/>
      <c r="K202" s="11"/>
      <c r="L202" s="11"/>
      <c r="M202" s="11"/>
      <c r="N202" s="11"/>
      <c r="O202" s="11"/>
      <c r="P202" s="11"/>
      <c r="Q202" s="11"/>
      <c r="R202" s="11"/>
      <c r="S202" s="11"/>
      <c r="T202" s="11"/>
      <c r="U202" s="11"/>
      <c r="V202" s="11"/>
      <c r="W202" s="11"/>
      <c r="X202" s="11"/>
      <c r="Y202" s="11"/>
      <c r="Z202" s="11"/>
    </row>
    <row r="203" spans="1:26" ht="14.25" customHeight="1" x14ac:dyDescent="0.2">
      <c r="A203" s="8"/>
      <c r="B203" s="8"/>
      <c r="C203" s="11"/>
      <c r="D203" s="11"/>
      <c r="E203" s="11"/>
      <c r="F203" s="11"/>
      <c r="G203" s="23"/>
      <c r="H203" s="23"/>
      <c r="I203" s="11"/>
      <c r="J203" s="11"/>
      <c r="K203" s="11"/>
      <c r="L203" s="11"/>
      <c r="M203" s="11"/>
      <c r="N203" s="11"/>
      <c r="O203" s="11"/>
      <c r="P203" s="11"/>
      <c r="Q203" s="11"/>
      <c r="R203" s="11"/>
      <c r="S203" s="11"/>
      <c r="T203" s="11"/>
      <c r="U203" s="11"/>
      <c r="V203" s="11"/>
      <c r="W203" s="11"/>
      <c r="X203" s="11"/>
      <c r="Y203" s="11"/>
      <c r="Z203" s="11"/>
    </row>
    <row r="204" spans="1:26" ht="14.25" customHeight="1" x14ac:dyDescent="0.2">
      <c r="A204" s="8"/>
      <c r="B204" s="8"/>
      <c r="C204" s="11"/>
      <c r="D204" s="11"/>
      <c r="E204" s="11"/>
      <c r="F204" s="11"/>
      <c r="G204" s="23"/>
      <c r="H204" s="23"/>
      <c r="I204" s="11"/>
      <c r="J204" s="11"/>
      <c r="K204" s="11"/>
      <c r="L204" s="11"/>
      <c r="M204" s="11"/>
      <c r="N204" s="11"/>
      <c r="O204" s="11"/>
      <c r="P204" s="11"/>
      <c r="Q204" s="11"/>
      <c r="R204" s="11"/>
      <c r="S204" s="11"/>
      <c r="T204" s="11"/>
      <c r="U204" s="11"/>
      <c r="V204" s="11"/>
      <c r="W204" s="11"/>
      <c r="X204" s="11"/>
      <c r="Y204" s="11"/>
      <c r="Z204" s="11"/>
    </row>
    <row r="205" spans="1:26" ht="14.25" customHeight="1" x14ac:dyDescent="0.2">
      <c r="A205" s="8"/>
      <c r="B205" s="8"/>
      <c r="C205" s="11"/>
      <c r="D205" s="11"/>
      <c r="E205" s="11"/>
      <c r="F205" s="11"/>
      <c r="G205" s="23"/>
      <c r="H205" s="23"/>
      <c r="I205" s="11"/>
      <c r="J205" s="11"/>
      <c r="K205" s="11"/>
      <c r="L205" s="11"/>
      <c r="M205" s="11"/>
      <c r="N205" s="11"/>
      <c r="O205" s="11"/>
      <c r="P205" s="11"/>
      <c r="Q205" s="11"/>
      <c r="R205" s="11"/>
      <c r="S205" s="11"/>
      <c r="T205" s="11"/>
      <c r="U205" s="11"/>
      <c r="V205" s="11"/>
      <c r="W205" s="11"/>
      <c r="X205" s="11"/>
      <c r="Y205" s="11"/>
      <c r="Z205" s="11"/>
    </row>
    <row r="206" spans="1:26" ht="14.25" customHeight="1" x14ac:dyDescent="0.2">
      <c r="A206" s="8"/>
      <c r="B206" s="8"/>
      <c r="C206" s="11"/>
      <c r="D206" s="11"/>
      <c r="E206" s="11"/>
      <c r="F206" s="11"/>
      <c r="G206" s="23"/>
      <c r="H206" s="23"/>
      <c r="I206" s="11"/>
      <c r="J206" s="11"/>
      <c r="K206" s="11"/>
      <c r="L206" s="11"/>
      <c r="M206" s="11"/>
      <c r="N206" s="11"/>
      <c r="O206" s="11"/>
      <c r="P206" s="11"/>
      <c r="Q206" s="11"/>
      <c r="R206" s="11"/>
      <c r="S206" s="11"/>
      <c r="T206" s="11"/>
      <c r="U206" s="11"/>
      <c r="V206" s="11"/>
      <c r="W206" s="11"/>
      <c r="X206" s="11"/>
      <c r="Y206" s="11"/>
      <c r="Z206" s="11"/>
    </row>
    <row r="207" spans="1:26" ht="14.25" customHeight="1" x14ac:dyDescent="0.2">
      <c r="A207" s="8"/>
      <c r="B207" s="8"/>
      <c r="C207" s="11"/>
      <c r="D207" s="11"/>
      <c r="E207" s="11"/>
      <c r="F207" s="11"/>
      <c r="G207" s="23"/>
      <c r="H207" s="23"/>
      <c r="I207" s="11"/>
      <c r="J207" s="11"/>
      <c r="K207" s="11"/>
      <c r="L207" s="11"/>
      <c r="M207" s="11"/>
      <c r="N207" s="11"/>
      <c r="O207" s="11"/>
      <c r="P207" s="11"/>
      <c r="Q207" s="11"/>
      <c r="R207" s="11"/>
      <c r="S207" s="11"/>
      <c r="T207" s="11"/>
      <c r="U207" s="11"/>
      <c r="V207" s="11"/>
      <c r="W207" s="11"/>
      <c r="X207" s="11"/>
      <c r="Y207" s="11"/>
      <c r="Z207" s="11"/>
    </row>
    <row r="208" spans="1:26" ht="14.25" customHeight="1" x14ac:dyDescent="0.2">
      <c r="A208" s="8"/>
      <c r="B208" s="8"/>
      <c r="C208" s="11"/>
      <c r="D208" s="11"/>
      <c r="E208" s="11"/>
      <c r="F208" s="11"/>
      <c r="G208" s="23"/>
      <c r="H208" s="23"/>
      <c r="I208" s="11"/>
      <c r="J208" s="11"/>
      <c r="K208" s="11"/>
      <c r="L208" s="11"/>
      <c r="M208" s="11"/>
      <c r="N208" s="11"/>
      <c r="O208" s="11"/>
      <c r="P208" s="11"/>
      <c r="Q208" s="11"/>
      <c r="R208" s="11"/>
      <c r="S208" s="11"/>
      <c r="T208" s="11"/>
      <c r="U208" s="11"/>
      <c r="V208" s="11"/>
      <c r="W208" s="11"/>
      <c r="X208" s="11"/>
      <c r="Y208" s="11"/>
      <c r="Z208" s="11"/>
    </row>
    <row r="209" spans="1:26" ht="14.25" customHeight="1" x14ac:dyDescent="0.2">
      <c r="A209" s="8"/>
      <c r="B209" s="8"/>
      <c r="C209" s="11"/>
      <c r="D209" s="11"/>
      <c r="E209" s="11"/>
      <c r="F209" s="11"/>
      <c r="G209" s="23"/>
      <c r="H209" s="23"/>
      <c r="I209" s="11"/>
      <c r="J209" s="11"/>
      <c r="K209" s="11"/>
      <c r="L209" s="11"/>
      <c r="M209" s="11"/>
      <c r="N209" s="11"/>
      <c r="O209" s="11"/>
      <c r="P209" s="11"/>
      <c r="Q209" s="11"/>
      <c r="R209" s="11"/>
      <c r="S209" s="11"/>
      <c r="T209" s="11"/>
      <c r="U209" s="11"/>
      <c r="V209" s="11"/>
      <c r="W209" s="11"/>
      <c r="X209" s="11"/>
      <c r="Y209" s="11"/>
      <c r="Z209" s="11"/>
    </row>
    <row r="210" spans="1:26" ht="14.25" customHeight="1" x14ac:dyDescent="0.2">
      <c r="A210" s="8"/>
      <c r="B210" s="8"/>
      <c r="C210" s="11"/>
      <c r="D210" s="11"/>
      <c r="E210" s="11"/>
      <c r="F210" s="11"/>
      <c r="G210" s="23"/>
      <c r="H210" s="23"/>
      <c r="I210" s="11"/>
      <c r="J210" s="11"/>
      <c r="K210" s="11"/>
      <c r="L210" s="11"/>
      <c r="M210" s="11"/>
      <c r="N210" s="11"/>
      <c r="O210" s="11"/>
      <c r="P210" s="11"/>
      <c r="Q210" s="11"/>
      <c r="R210" s="11"/>
      <c r="S210" s="11"/>
      <c r="T210" s="11"/>
      <c r="U210" s="11"/>
      <c r="V210" s="11"/>
      <c r="W210" s="11"/>
      <c r="X210" s="11"/>
      <c r="Y210" s="11"/>
      <c r="Z210" s="11"/>
    </row>
    <row r="211" spans="1:26" ht="14.25" customHeight="1" x14ac:dyDescent="0.2">
      <c r="A211" s="8"/>
      <c r="B211" s="8"/>
      <c r="C211" s="11"/>
      <c r="D211" s="11"/>
      <c r="E211" s="11"/>
      <c r="F211" s="11"/>
      <c r="G211" s="23"/>
      <c r="H211" s="23"/>
      <c r="I211" s="11"/>
      <c r="J211" s="11"/>
      <c r="K211" s="11"/>
      <c r="L211" s="11"/>
      <c r="M211" s="11"/>
      <c r="N211" s="11"/>
      <c r="O211" s="11"/>
      <c r="P211" s="11"/>
      <c r="Q211" s="11"/>
      <c r="R211" s="11"/>
      <c r="S211" s="11"/>
      <c r="T211" s="11"/>
      <c r="U211" s="11"/>
      <c r="V211" s="11"/>
      <c r="W211" s="11"/>
      <c r="X211" s="11"/>
      <c r="Y211" s="11"/>
      <c r="Z211" s="11"/>
    </row>
    <row r="212" spans="1:26" ht="14.25" customHeight="1" x14ac:dyDescent="0.2">
      <c r="A212" s="8"/>
      <c r="B212" s="8"/>
      <c r="C212" s="11"/>
      <c r="D212" s="11"/>
      <c r="E212" s="11"/>
      <c r="F212" s="11"/>
      <c r="G212" s="23"/>
      <c r="H212" s="23"/>
      <c r="I212" s="11"/>
      <c r="J212" s="11"/>
      <c r="K212" s="11"/>
      <c r="L212" s="11"/>
      <c r="M212" s="11"/>
      <c r="N212" s="11"/>
      <c r="O212" s="11"/>
      <c r="P212" s="11"/>
      <c r="Q212" s="11"/>
      <c r="R212" s="11"/>
      <c r="S212" s="11"/>
      <c r="T212" s="11"/>
      <c r="U212" s="11"/>
      <c r="V212" s="11"/>
      <c r="W212" s="11"/>
      <c r="X212" s="11"/>
      <c r="Y212" s="11"/>
      <c r="Z212" s="11"/>
    </row>
    <row r="213" spans="1:26" ht="14.25" customHeight="1" x14ac:dyDescent="0.2">
      <c r="A213" s="8"/>
      <c r="B213" s="8"/>
      <c r="C213" s="11"/>
      <c r="D213" s="11"/>
      <c r="E213" s="11"/>
      <c r="F213" s="11"/>
      <c r="G213" s="23"/>
      <c r="H213" s="23"/>
      <c r="I213" s="11"/>
      <c r="J213" s="11"/>
      <c r="K213" s="11"/>
      <c r="L213" s="11"/>
      <c r="M213" s="11"/>
      <c r="N213" s="11"/>
      <c r="O213" s="11"/>
      <c r="P213" s="11"/>
      <c r="Q213" s="11"/>
      <c r="R213" s="11"/>
      <c r="S213" s="11"/>
      <c r="T213" s="11"/>
      <c r="U213" s="11"/>
      <c r="V213" s="11"/>
      <c r="W213" s="11"/>
      <c r="X213" s="11"/>
      <c r="Y213" s="11"/>
      <c r="Z213" s="11"/>
    </row>
    <row r="214" spans="1:26" ht="14.25" customHeight="1" x14ac:dyDescent="0.2">
      <c r="A214" s="8"/>
      <c r="B214" s="8"/>
      <c r="C214" s="11"/>
      <c r="D214" s="11"/>
      <c r="E214" s="11"/>
      <c r="F214" s="11"/>
      <c r="G214" s="23"/>
      <c r="H214" s="23"/>
      <c r="I214" s="11"/>
      <c r="J214" s="11"/>
      <c r="K214" s="11"/>
      <c r="L214" s="11"/>
      <c r="M214" s="11"/>
      <c r="N214" s="11"/>
      <c r="O214" s="11"/>
      <c r="P214" s="11"/>
      <c r="Q214" s="11"/>
      <c r="R214" s="11"/>
      <c r="S214" s="11"/>
      <c r="T214" s="11"/>
      <c r="U214" s="11"/>
      <c r="V214" s="11"/>
      <c r="W214" s="11"/>
      <c r="X214" s="11"/>
      <c r="Y214" s="11"/>
      <c r="Z214" s="11"/>
    </row>
    <row r="215" spans="1:26" ht="14.25" customHeight="1" x14ac:dyDescent="0.2">
      <c r="A215" s="8"/>
      <c r="B215" s="8"/>
      <c r="C215" s="11"/>
      <c r="D215" s="11"/>
      <c r="E215" s="11"/>
      <c r="F215" s="11"/>
      <c r="G215" s="23"/>
      <c r="H215" s="23"/>
      <c r="I215" s="11"/>
      <c r="J215" s="11"/>
      <c r="K215" s="11"/>
      <c r="L215" s="11"/>
      <c r="M215" s="11"/>
      <c r="N215" s="11"/>
      <c r="O215" s="11"/>
      <c r="P215" s="11"/>
      <c r="Q215" s="11"/>
      <c r="R215" s="11"/>
      <c r="S215" s="11"/>
      <c r="T215" s="11"/>
      <c r="U215" s="11"/>
      <c r="V215" s="11"/>
      <c r="W215" s="11"/>
      <c r="X215" s="11"/>
      <c r="Y215" s="11"/>
      <c r="Z215" s="11"/>
    </row>
    <row r="216" spans="1:26" ht="14.25" customHeight="1" x14ac:dyDescent="0.2">
      <c r="A216" s="8"/>
      <c r="B216" s="8"/>
      <c r="C216" s="11"/>
      <c r="D216" s="11"/>
      <c r="E216" s="11"/>
      <c r="F216" s="11"/>
      <c r="G216" s="23"/>
      <c r="H216" s="23"/>
      <c r="I216" s="11"/>
      <c r="J216" s="11"/>
      <c r="K216" s="11"/>
      <c r="L216" s="11"/>
      <c r="M216" s="11"/>
      <c r="N216" s="11"/>
      <c r="O216" s="11"/>
      <c r="P216" s="11"/>
      <c r="Q216" s="11"/>
      <c r="R216" s="11"/>
      <c r="S216" s="11"/>
      <c r="T216" s="11"/>
      <c r="U216" s="11"/>
      <c r="V216" s="11"/>
      <c r="W216" s="11"/>
      <c r="X216" s="11"/>
      <c r="Y216" s="11"/>
      <c r="Z216" s="11"/>
    </row>
    <row r="217" spans="1:26" ht="14.25" customHeight="1" x14ac:dyDescent="0.2">
      <c r="A217" s="8"/>
      <c r="B217" s="8"/>
      <c r="C217" s="11"/>
      <c r="D217" s="11"/>
      <c r="E217" s="11"/>
      <c r="F217" s="11"/>
      <c r="G217" s="23"/>
      <c r="H217" s="23"/>
      <c r="I217" s="11"/>
      <c r="J217" s="11"/>
      <c r="K217" s="11"/>
      <c r="L217" s="11"/>
      <c r="M217" s="11"/>
      <c r="N217" s="11"/>
      <c r="O217" s="11"/>
      <c r="P217" s="11"/>
      <c r="Q217" s="11"/>
      <c r="R217" s="11"/>
      <c r="S217" s="11"/>
      <c r="T217" s="11"/>
      <c r="U217" s="11"/>
      <c r="V217" s="11"/>
      <c r="W217" s="11"/>
      <c r="X217" s="11"/>
      <c r="Y217" s="11"/>
      <c r="Z217" s="11"/>
    </row>
    <row r="218" spans="1:26" ht="14.25" customHeight="1" x14ac:dyDescent="0.2">
      <c r="A218" s="8"/>
      <c r="B218" s="8"/>
      <c r="C218" s="11"/>
      <c r="D218" s="11"/>
      <c r="E218" s="11"/>
      <c r="F218" s="11"/>
      <c r="G218" s="23"/>
      <c r="H218" s="23"/>
      <c r="I218" s="11"/>
      <c r="J218" s="11"/>
      <c r="K218" s="11"/>
      <c r="L218" s="11"/>
      <c r="M218" s="11"/>
      <c r="N218" s="11"/>
      <c r="O218" s="11"/>
      <c r="P218" s="11"/>
      <c r="Q218" s="11"/>
      <c r="R218" s="11"/>
      <c r="S218" s="11"/>
      <c r="T218" s="11"/>
      <c r="U218" s="11"/>
      <c r="V218" s="11"/>
      <c r="W218" s="11"/>
      <c r="X218" s="11"/>
      <c r="Y218" s="11"/>
      <c r="Z218" s="11"/>
    </row>
    <row r="219" spans="1:26" ht="14.25" customHeight="1" x14ac:dyDescent="0.2">
      <c r="A219" s="8"/>
      <c r="B219" s="8"/>
      <c r="C219" s="11"/>
      <c r="D219" s="11"/>
      <c r="E219" s="11"/>
      <c r="F219" s="11"/>
      <c r="G219" s="23"/>
      <c r="H219" s="23"/>
      <c r="I219" s="11"/>
      <c r="J219" s="11"/>
      <c r="K219" s="11"/>
      <c r="L219" s="11"/>
      <c r="M219" s="11"/>
      <c r="N219" s="11"/>
      <c r="O219" s="11"/>
      <c r="P219" s="11"/>
      <c r="Q219" s="11"/>
      <c r="R219" s="11"/>
      <c r="S219" s="11"/>
      <c r="T219" s="11"/>
      <c r="U219" s="11"/>
      <c r="V219" s="11"/>
      <c r="W219" s="11"/>
      <c r="X219" s="11"/>
      <c r="Y219" s="11"/>
      <c r="Z219" s="11"/>
    </row>
    <row r="220" spans="1:26" ht="14.25" customHeight="1" x14ac:dyDescent="0.2">
      <c r="A220" s="8"/>
      <c r="B220" s="8"/>
      <c r="C220" s="11"/>
      <c r="D220" s="11"/>
      <c r="E220" s="11"/>
      <c r="F220" s="11"/>
      <c r="G220" s="23"/>
      <c r="H220" s="23"/>
      <c r="I220" s="11"/>
      <c r="J220" s="11"/>
      <c r="K220" s="11"/>
      <c r="L220" s="11"/>
      <c r="M220" s="11"/>
      <c r="N220" s="11"/>
      <c r="O220" s="11"/>
      <c r="P220" s="11"/>
      <c r="Q220" s="11"/>
      <c r="R220" s="11"/>
      <c r="S220" s="11"/>
      <c r="T220" s="11"/>
      <c r="U220" s="11"/>
      <c r="V220" s="11"/>
      <c r="W220" s="11"/>
      <c r="X220" s="11"/>
      <c r="Y220" s="11"/>
      <c r="Z220" s="11"/>
    </row>
    <row r="221" spans="1:26" ht="14.25" customHeight="1" x14ac:dyDescent="0.2">
      <c r="A221" s="8"/>
      <c r="B221" s="8"/>
      <c r="C221" s="11"/>
      <c r="D221" s="11"/>
      <c r="E221" s="11"/>
      <c r="F221" s="11"/>
      <c r="G221" s="23"/>
      <c r="H221" s="23"/>
      <c r="I221" s="11"/>
      <c r="J221" s="11"/>
      <c r="K221" s="11"/>
      <c r="L221" s="11"/>
      <c r="M221" s="11"/>
      <c r="N221" s="11"/>
      <c r="O221" s="11"/>
      <c r="P221" s="11"/>
      <c r="Q221" s="11"/>
      <c r="R221" s="11"/>
      <c r="S221" s="11"/>
      <c r="T221" s="11"/>
      <c r="U221" s="11"/>
      <c r="V221" s="11"/>
      <c r="W221" s="11"/>
      <c r="X221" s="11"/>
      <c r="Y221" s="11"/>
      <c r="Z221" s="11"/>
    </row>
    <row r="222" spans="1:26" ht="14.25" customHeight="1" x14ac:dyDescent="0.2">
      <c r="A222" s="8"/>
      <c r="B222" s="8"/>
      <c r="C222" s="11"/>
      <c r="D222" s="11"/>
      <c r="E222" s="11"/>
      <c r="F222" s="11"/>
      <c r="G222" s="23"/>
      <c r="H222" s="23"/>
      <c r="I222" s="11"/>
      <c r="J222" s="11"/>
      <c r="K222" s="11"/>
      <c r="L222" s="11"/>
      <c r="M222" s="11"/>
      <c r="N222" s="11"/>
      <c r="O222" s="11"/>
      <c r="P222" s="11"/>
      <c r="Q222" s="11"/>
      <c r="R222" s="11"/>
      <c r="S222" s="11"/>
      <c r="T222" s="11"/>
      <c r="U222" s="11"/>
      <c r="V222" s="11"/>
      <c r="W222" s="11"/>
      <c r="X222" s="11"/>
      <c r="Y222" s="11"/>
      <c r="Z222" s="11"/>
    </row>
    <row r="223" spans="1:26" ht="14.25" customHeight="1" x14ac:dyDescent="0.2">
      <c r="A223" s="8"/>
      <c r="B223" s="8"/>
      <c r="C223" s="11"/>
      <c r="D223" s="11"/>
      <c r="E223" s="11"/>
      <c r="F223" s="11"/>
      <c r="G223" s="23"/>
      <c r="H223" s="23"/>
      <c r="I223" s="11"/>
      <c r="J223" s="11"/>
      <c r="K223" s="11"/>
      <c r="L223" s="11"/>
      <c r="M223" s="11"/>
      <c r="N223" s="11"/>
      <c r="O223" s="11"/>
      <c r="P223" s="11"/>
      <c r="Q223" s="11"/>
      <c r="R223" s="11"/>
      <c r="S223" s="11"/>
      <c r="T223" s="11"/>
      <c r="U223" s="11"/>
      <c r="V223" s="11"/>
      <c r="W223" s="11"/>
      <c r="X223" s="11"/>
      <c r="Y223" s="11"/>
      <c r="Z223" s="11"/>
    </row>
    <row r="224" spans="1:26" ht="14.25" customHeight="1" x14ac:dyDescent="0.2">
      <c r="A224" s="8"/>
      <c r="B224" s="8"/>
      <c r="C224" s="11"/>
      <c r="D224" s="11"/>
      <c r="E224" s="11"/>
      <c r="F224" s="11"/>
      <c r="G224" s="23"/>
      <c r="H224" s="23"/>
      <c r="I224" s="11"/>
      <c r="J224" s="11"/>
      <c r="K224" s="11"/>
      <c r="L224" s="11"/>
      <c r="M224" s="11"/>
      <c r="N224" s="11"/>
      <c r="O224" s="11"/>
      <c r="P224" s="11"/>
      <c r="Q224" s="11"/>
      <c r="R224" s="11"/>
      <c r="S224" s="11"/>
      <c r="T224" s="11"/>
      <c r="U224" s="11"/>
      <c r="V224" s="11"/>
      <c r="W224" s="11"/>
      <c r="X224" s="11"/>
      <c r="Y224" s="11"/>
      <c r="Z224" s="11"/>
    </row>
    <row r="225" spans="1:26" ht="14.25" customHeight="1" x14ac:dyDescent="0.2">
      <c r="A225" s="8"/>
      <c r="B225" s="8"/>
      <c r="C225" s="11"/>
      <c r="D225" s="11"/>
      <c r="E225" s="11"/>
      <c r="F225" s="11"/>
      <c r="G225" s="23"/>
      <c r="H225" s="23"/>
      <c r="I225" s="11"/>
      <c r="J225" s="11"/>
      <c r="K225" s="11"/>
      <c r="L225" s="11"/>
      <c r="M225" s="11"/>
      <c r="N225" s="11"/>
      <c r="O225" s="11"/>
      <c r="P225" s="11"/>
      <c r="Q225" s="11"/>
      <c r="R225" s="11"/>
      <c r="S225" s="11"/>
      <c r="T225" s="11"/>
      <c r="U225" s="11"/>
      <c r="V225" s="11"/>
      <c r="W225" s="11"/>
      <c r="X225" s="11"/>
      <c r="Y225" s="11"/>
      <c r="Z225" s="11"/>
    </row>
    <row r="226" spans="1:26" ht="14.25" customHeight="1" x14ac:dyDescent="0.2">
      <c r="A226" s="8"/>
      <c r="B226" s="8"/>
      <c r="C226" s="11"/>
      <c r="D226" s="11"/>
      <c r="E226" s="11"/>
      <c r="F226" s="11"/>
      <c r="G226" s="23"/>
      <c r="H226" s="23"/>
      <c r="I226" s="11"/>
      <c r="J226" s="11"/>
      <c r="K226" s="11"/>
      <c r="L226" s="11"/>
      <c r="M226" s="11"/>
      <c r="N226" s="11"/>
      <c r="O226" s="11"/>
      <c r="P226" s="11"/>
      <c r="Q226" s="11"/>
      <c r="R226" s="11"/>
      <c r="S226" s="11"/>
      <c r="T226" s="11"/>
      <c r="U226" s="11"/>
      <c r="V226" s="11"/>
      <c r="W226" s="11"/>
      <c r="X226" s="11"/>
      <c r="Y226" s="11"/>
      <c r="Z226" s="11"/>
    </row>
    <row r="227" spans="1:26" ht="14.25" customHeight="1" x14ac:dyDescent="0.2">
      <c r="A227" s="8"/>
      <c r="B227" s="8"/>
      <c r="C227" s="11"/>
      <c r="D227" s="11"/>
      <c r="E227" s="11"/>
      <c r="F227" s="11"/>
      <c r="G227" s="23"/>
      <c r="H227" s="23"/>
      <c r="I227" s="11"/>
      <c r="J227" s="11"/>
      <c r="K227" s="11"/>
      <c r="L227" s="11"/>
      <c r="M227" s="11"/>
      <c r="N227" s="11"/>
      <c r="O227" s="11"/>
      <c r="P227" s="11"/>
      <c r="Q227" s="11"/>
      <c r="R227" s="11"/>
      <c r="S227" s="11"/>
      <c r="T227" s="11"/>
      <c r="U227" s="11"/>
      <c r="V227" s="11"/>
      <c r="W227" s="11"/>
      <c r="X227" s="11"/>
      <c r="Y227" s="11"/>
      <c r="Z227" s="11"/>
    </row>
    <row r="228" spans="1:26" ht="14.25" customHeight="1" x14ac:dyDescent="0.2">
      <c r="A228" s="8"/>
      <c r="B228" s="8"/>
      <c r="C228" s="11"/>
      <c r="D228" s="11"/>
      <c r="E228" s="11"/>
      <c r="F228" s="11"/>
      <c r="G228" s="23"/>
      <c r="H228" s="23"/>
      <c r="I228" s="11"/>
      <c r="J228" s="11"/>
      <c r="K228" s="11"/>
      <c r="L228" s="11"/>
      <c r="M228" s="11"/>
      <c r="N228" s="11"/>
      <c r="O228" s="11"/>
      <c r="P228" s="11"/>
      <c r="Q228" s="11"/>
      <c r="R228" s="11"/>
      <c r="S228" s="11"/>
      <c r="T228" s="11"/>
      <c r="U228" s="11"/>
      <c r="V228" s="11"/>
      <c r="W228" s="11"/>
      <c r="X228" s="11"/>
      <c r="Y228" s="11"/>
      <c r="Z228" s="11"/>
    </row>
    <row r="229" spans="1:26" ht="14.25" customHeight="1" x14ac:dyDescent="0.2">
      <c r="A229" s="8"/>
      <c r="B229" s="8"/>
      <c r="C229" s="11"/>
      <c r="D229" s="11"/>
      <c r="E229" s="11"/>
      <c r="F229" s="11"/>
      <c r="G229" s="23"/>
      <c r="H229" s="23"/>
      <c r="I229" s="11"/>
      <c r="J229" s="11"/>
      <c r="K229" s="11"/>
      <c r="L229" s="11"/>
      <c r="M229" s="11"/>
      <c r="N229" s="11"/>
      <c r="O229" s="11"/>
      <c r="P229" s="11"/>
      <c r="Q229" s="11"/>
      <c r="R229" s="11"/>
      <c r="S229" s="11"/>
      <c r="T229" s="11"/>
      <c r="U229" s="11"/>
      <c r="V229" s="11"/>
      <c r="W229" s="11"/>
      <c r="X229" s="11"/>
      <c r="Y229" s="11"/>
      <c r="Z229" s="11"/>
    </row>
    <row r="230" spans="1:26" ht="14.25" customHeight="1" x14ac:dyDescent="0.2">
      <c r="A230" s="8"/>
      <c r="B230" s="8"/>
      <c r="C230" s="11"/>
      <c r="D230" s="11"/>
      <c r="E230" s="11"/>
      <c r="F230" s="11"/>
      <c r="G230" s="23"/>
      <c r="H230" s="23"/>
      <c r="I230" s="11"/>
      <c r="J230" s="11"/>
      <c r="K230" s="11"/>
      <c r="L230" s="11"/>
      <c r="M230" s="11"/>
      <c r="N230" s="11"/>
      <c r="O230" s="11"/>
      <c r="P230" s="11"/>
      <c r="Q230" s="11"/>
      <c r="R230" s="11"/>
      <c r="S230" s="11"/>
      <c r="T230" s="11"/>
      <c r="U230" s="11"/>
      <c r="V230" s="11"/>
      <c r="W230" s="11"/>
      <c r="X230" s="11"/>
      <c r="Y230" s="11"/>
      <c r="Z230" s="11"/>
    </row>
    <row r="231" spans="1:26" ht="14.25" customHeight="1" x14ac:dyDescent="0.2">
      <c r="A231" s="8"/>
      <c r="B231" s="8"/>
      <c r="C231" s="11"/>
      <c r="D231" s="11"/>
      <c r="E231" s="11"/>
      <c r="F231" s="11"/>
      <c r="G231" s="23"/>
      <c r="H231" s="23"/>
      <c r="I231" s="11"/>
      <c r="J231" s="11"/>
      <c r="K231" s="11"/>
      <c r="L231" s="11"/>
      <c r="M231" s="11"/>
      <c r="N231" s="11"/>
      <c r="O231" s="11"/>
      <c r="P231" s="11"/>
      <c r="Q231" s="11"/>
      <c r="R231" s="11"/>
      <c r="S231" s="11"/>
      <c r="T231" s="11"/>
      <c r="U231" s="11"/>
      <c r="V231" s="11"/>
      <c r="W231" s="11"/>
      <c r="X231" s="11"/>
      <c r="Y231" s="11"/>
      <c r="Z231" s="11"/>
    </row>
    <row r="232" spans="1:26" ht="14.25" customHeight="1" x14ac:dyDescent="0.2">
      <c r="A232" s="8"/>
      <c r="B232" s="8"/>
      <c r="C232" s="11"/>
      <c r="D232" s="11"/>
      <c r="E232" s="11"/>
      <c r="F232" s="11"/>
      <c r="G232" s="23"/>
      <c r="H232" s="23"/>
      <c r="I232" s="11"/>
      <c r="J232" s="11"/>
      <c r="K232" s="11"/>
      <c r="L232" s="11"/>
      <c r="M232" s="11"/>
      <c r="N232" s="11"/>
      <c r="O232" s="11"/>
      <c r="P232" s="11"/>
      <c r="Q232" s="11"/>
      <c r="R232" s="11"/>
      <c r="S232" s="11"/>
      <c r="T232" s="11"/>
      <c r="U232" s="11"/>
      <c r="V232" s="11"/>
      <c r="W232" s="11"/>
      <c r="X232" s="11"/>
      <c r="Y232" s="11"/>
      <c r="Z232" s="11"/>
    </row>
    <row r="233" spans="1:26" ht="14.25" customHeight="1" x14ac:dyDescent="0.2">
      <c r="A233" s="8"/>
      <c r="B233" s="8"/>
      <c r="C233" s="11"/>
      <c r="D233" s="11"/>
      <c r="E233" s="11"/>
      <c r="F233" s="11"/>
      <c r="G233" s="23"/>
      <c r="H233" s="23"/>
      <c r="I233" s="11"/>
      <c r="J233" s="11"/>
      <c r="K233" s="11"/>
      <c r="L233" s="11"/>
      <c r="M233" s="11"/>
      <c r="N233" s="11"/>
      <c r="O233" s="11"/>
      <c r="P233" s="11"/>
      <c r="Q233" s="11"/>
      <c r="R233" s="11"/>
      <c r="S233" s="11"/>
      <c r="T233" s="11"/>
      <c r="U233" s="11"/>
      <c r="V233" s="11"/>
      <c r="W233" s="11"/>
      <c r="X233" s="11"/>
      <c r="Y233" s="11"/>
      <c r="Z233" s="11"/>
    </row>
    <row r="234" spans="1:26" ht="14.25" customHeight="1" x14ac:dyDescent="0.2">
      <c r="A234" s="8"/>
      <c r="B234" s="8"/>
      <c r="C234" s="11"/>
      <c r="D234" s="11"/>
      <c r="E234" s="11"/>
      <c r="F234" s="11"/>
      <c r="G234" s="23"/>
      <c r="H234" s="23"/>
      <c r="I234" s="11"/>
      <c r="J234" s="11"/>
      <c r="K234" s="11"/>
      <c r="L234" s="11"/>
      <c r="M234" s="11"/>
      <c r="N234" s="11"/>
      <c r="O234" s="11"/>
      <c r="P234" s="11"/>
      <c r="Q234" s="11"/>
      <c r="R234" s="11"/>
      <c r="S234" s="11"/>
      <c r="T234" s="11"/>
      <c r="U234" s="11"/>
      <c r="V234" s="11"/>
      <c r="W234" s="11"/>
      <c r="X234" s="11"/>
      <c r="Y234" s="11"/>
      <c r="Z234" s="11"/>
    </row>
    <row r="235" spans="1:26" ht="14.25" customHeight="1" x14ac:dyDescent="0.2">
      <c r="A235" s="8"/>
      <c r="B235" s="8"/>
      <c r="C235" s="11"/>
      <c r="D235" s="11"/>
      <c r="E235" s="11"/>
      <c r="F235" s="11"/>
      <c r="G235" s="23"/>
      <c r="H235" s="23"/>
      <c r="I235" s="11"/>
      <c r="J235" s="11"/>
      <c r="K235" s="11"/>
      <c r="L235" s="11"/>
      <c r="M235" s="11"/>
      <c r="N235" s="11"/>
      <c r="O235" s="11"/>
      <c r="P235" s="11"/>
      <c r="Q235" s="11"/>
      <c r="R235" s="11"/>
      <c r="S235" s="11"/>
      <c r="T235" s="11"/>
      <c r="U235" s="11"/>
      <c r="V235" s="11"/>
      <c r="W235" s="11"/>
      <c r="X235" s="11"/>
      <c r="Y235" s="11"/>
      <c r="Z235" s="11"/>
    </row>
    <row r="236" spans="1:26" ht="14.25" customHeight="1" x14ac:dyDescent="0.2">
      <c r="A236" s="8"/>
      <c r="B236" s="8"/>
      <c r="C236" s="11"/>
      <c r="D236" s="11"/>
      <c r="E236" s="11"/>
      <c r="F236" s="11"/>
      <c r="G236" s="23"/>
      <c r="H236" s="23"/>
      <c r="I236" s="11"/>
      <c r="J236" s="11"/>
      <c r="K236" s="11"/>
      <c r="L236" s="11"/>
      <c r="M236" s="11"/>
      <c r="N236" s="11"/>
      <c r="O236" s="11"/>
      <c r="P236" s="11"/>
      <c r="Q236" s="11"/>
      <c r="R236" s="11"/>
      <c r="S236" s="11"/>
      <c r="T236" s="11"/>
      <c r="U236" s="11"/>
      <c r="V236" s="11"/>
      <c r="W236" s="11"/>
      <c r="X236" s="11"/>
      <c r="Y236" s="11"/>
      <c r="Z236" s="11"/>
    </row>
    <row r="237" spans="1:26" ht="14.25" customHeight="1" x14ac:dyDescent="0.2">
      <c r="A237" s="8"/>
      <c r="B237" s="8"/>
      <c r="C237" s="11"/>
      <c r="D237" s="11"/>
      <c r="E237" s="11"/>
      <c r="F237" s="11"/>
      <c r="G237" s="23"/>
      <c r="H237" s="23"/>
      <c r="I237" s="11"/>
      <c r="J237" s="11"/>
      <c r="K237" s="11"/>
      <c r="L237" s="11"/>
      <c r="M237" s="11"/>
      <c r="N237" s="11"/>
      <c r="O237" s="11"/>
      <c r="P237" s="11"/>
      <c r="Q237" s="11"/>
      <c r="R237" s="11"/>
      <c r="S237" s="11"/>
      <c r="T237" s="11"/>
      <c r="U237" s="11"/>
      <c r="V237" s="11"/>
      <c r="W237" s="11"/>
      <c r="X237" s="11"/>
      <c r="Y237" s="11"/>
      <c r="Z237" s="11"/>
    </row>
    <row r="238" spans="1:26" ht="14.25" customHeight="1" x14ac:dyDescent="0.2">
      <c r="A238" s="8"/>
      <c r="B238" s="8"/>
      <c r="C238" s="11"/>
      <c r="D238" s="11"/>
      <c r="E238" s="11"/>
      <c r="F238" s="11"/>
      <c r="G238" s="23"/>
      <c r="H238" s="23"/>
      <c r="I238" s="11"/>
      <c r="J238" s="11"/>
      <c r="K238" s="11"/>
      <c r="L238" s="11"/>
      <c r="M238" s="11"/>
      <c r="N238" s="11"/>
      <c r="O238" s="11"/>
      <c r="P238" s="11"/>
      <c r="Q238" s="11"/>
      <c r="R238" s="11"/>
      <c r="S238" s="11"/>
      <c r="T238" s="11"/>
      <c r="U238" s="11"/>
      <c r="V238" s="11"/>
      <c r="W238" s="11"/>
      <c r="X238" s="11"/>
      <c r="Y238" s="11"/>
      <c r="Z238" s="11"/>
    </row>
    <row r="239" spans="1:26" ht="14.25" customHeight="1" x14ac:dyDescent="0.2">
      <c r="A239" s="8"/>
      <c r="B239" s="8"/>
      <c r="C239" s="11"/>
      <c r="D239" s="11"/>
      <c r="E239" s="11"/>
      <c r="F239" s="11"/>
      <c r="G239" s="23"/>
      <c r="H239" s="23"/>
      <c r="I239" s="11"/>
      <c r="J239" s="11"/>
      <c r="K239" s="11"/>
      <c r="L239" s="11"/>
      <c r="M239" s="11"/>
      <c r="N239" s="11"/>
      <c r="O239" s="11"/>
      <c r="P239" s="11"/>
      <c r="Q239" s="11"/>
      <c r="R239" s="11"/>
      <c r="S239" s="11"/>
      <c r="T239" s="11"/>
      <c r="U239" s="11"/>
      <c r="V239" s="11"/>
      <c r="W239" s="11"/>
      <c r="X239" s="11"/>
      <c r="Y239" s="11"/>
      <c r="Z239" s="11"/>
    </row>
    <row r="240" spans="1:26" ht="14.25" customHeight="1" x14ac:dyDescent="0.2">
      <c r="A240" s="8"/>
      <c r="B240" s="8"/>
      <c r="C240" s="11"/>
      <c r="D240" s="11"/>
      <c r="E240" s="11"/>
      <c r="F240" s="11"/>
      <c r="G240" s="23"/>
      <c r="H240" s="23"/>
      <c r="I240" s="11"/>
      <c r="J240" s="11"/>
      <c r="K240" s="11"/>
      <c r="L240" s="11"/>
      <c r="M240" s="11"/>
      <c r="N240" s="11"/>
      <c r="O240" s="11"/>
      <c r="P240" s="11"/>
      <c r="Q240" s="11"/>
      <c r="R240" s="11"/>
      <c r="S240" s="11"/>
      <c r="T240" s="11"/>
      <c r="U240" s="11"/>
      <c r="V240" s="11"/>
      <c r="W240" s="11"/>
      <c r="X240" s="11"/>
      <c r="Y240" s="11"/>
      <c r="Z240" s="11"/>
    </row>
    <row r="241" spans="1:26" ht="14.25" customHeight="1" x14ac:dyDescent="0.2">
      <c r="A241" s="8"/>
      <c r="B241" s="8"/>
      <c r="C241" s="11"/>
      <c r="D241" s="11"/>
      <c r="E241" s="11"/>
      <c r="F241" s="11"/>
      <c r="G241" s="23"/>
      <c r="H241" s="23"/>
      <c r="I241" s="11"/>
      <c r="J241" s="11"/>
      <c r="K241" s="11"/>
      <c r="L241" s="11"/>
      <c r="M241" s="11"/>
      <c r="N241" s="11"/>
      <c r="O241" s="11"/>
      <c r="P241" s="11"/>
      <c r="Q241" s="11"/>
      <c r="R241" s="11"/>
      <c r="S241" s="11"/>
      <c r="T241" s="11"/>
      <c r="U241" s="11"/>
      <c r="V241" s="11"/>
      <c r="W241" s="11"/>
      <c r="X241" s="11"/>
      <c r="Y241" s="11"/>
      <c r="Z241" s="11"/>
    </row>
    <row r="242" spans="1:26" ht="14.25" customHeight="1" x14ac:dyDescent="0.2">
      <c r="A242" s="8"/>
      <c r="B242" s="8"/>
      <c r="C242" s="11"/>
      <c r="D242" s="11"/>
      <c r="E242" s="11"/>
      <c r="F242" s="11"/>
      <c r="G242" s="23"/>
      <c r="H242" s="23"/>
      <c r="I242" s="11"/>
      <c r="J242" s="11"/>
      <c r="K242" s="11"/>
      <c r="L242" s="11"/>
      <c r="M242" s="11"/>
      <c r="N242" s="11"/>
      <c r="O242" s="11"/>
      <c r="P242" s="11"/>
      <c r="Q242" s="11"/>
      <c r="R242" s="11"/>
      <c r="S242" s="11"/>
      <c r="T242" s="11"/>
      <c r="U242" s="11"/>
      <c r="V242" s="11"/>
      <c r="W242" s="11"/>
      <c r="X242" s="11"/>
      <c r="Y242" s="11"/>
      <c r="Z242" s="11"/>
    </row>
    <row r="243" spans="1:26" ht="14.25" customHeight="1" x14ac:dyDescent="0.2">
      <c r="A243" s="8"/>
      <c r="B243" s="8"/>
      <c r="C243" s="11"/>
      <c r="D243" s="11"/>
      <c r="E243" s="11"/>
      <c r="F243" s="11"/>
      <c r="G243" s="23"/>
      <c r="H243" s="23"/>
      <c r="I243" s="11"/>
      <c r="J243" s="11"/>
      <c r="K243" s="11"/>
      <c r="L243" s="11"/>
      <c r="M243" s="11"/>
      <c r="N243" s="11"/>
      <c r="O243" s="11"/>
      <c r="P243" s="11"/>
      <c r="Q243" s="11"/>
      <c r="R243" s="11"/>
      <c r="S243" s="11"/>
      <c r="T243" s="11"/>
      <c r="U243" s="11"/>
      <c r="V243" s="11"/>
      <c r="W243" s="11"/>
      <c r="X243" s="11"/>
      <c r="Y243" s="11"/>
      <c r="Z243" s="11"/>
    </row>
    <row r="244" spans="1:26" ht="14.25" customHeight="1" x14ac:dyDescent="0.2">
      <c r="A244" s="8"/>
      <c r="B244" s="8"/>
      <c r="C244" s="11"/>
      <c r="D244" s="11"/>
      <c r="E244" s="11"/>
      <c r="F244" s="11"/>
      <c r="G244" s="23"/>
      <c r="H244" s="23"/>
      <c r="I244" s="11"/>
      <c r="J244" s="11"/>
      <c r="K244" s="11"/>
      <c r="L244" s="11"/>
      <c r="M244" s="11"/>
      <c r="N244" s="11"/>
      <c r="O244" s="11"/>
      <c r="P244" s="11"/>
      <c r="Q244" s="11"/>
      <c r="R244" s="11"/>
      <c r="S244" s="11"/>
      <c r="T244" s="11"/>
      <c r="U244" s="11"/>
      <c r="V244" s="11"/>
      <c r="W244" s="11"/>
      <c r="X244" s="11"/>
      <c r="Y244" s="11"/>
      <c r="Z244" s="11"/>
    </row>
    <row r="245" spans="1:26" ht="14.25" customHeight="1" x14ac:dyDescent="0.2">
      <c r="A245" s="8"/>
      <c r="B245" s="8"/>
      <c r="C245" s="11"/>
      <c r="D245" s="11"/>
      <c r="E245" s="11"/>
      <c r="F245" s="11"/>
      <c r="G245" s="23"/>
      <c r="H245" s="23"/>
      <c r="I245" s="11"/>
      <c r="J245" s="11"/>
      <c r="K245" s="11"/>
      <c r="L245" s="11"/>
      <c r="M245" s="11"/>
      <c r="N245" s="11"/>
      <c r="O245" s="11"/>
      <c r="P245" s="11"/>
      <c r="Q245" s="11"/>
      <c r="R245" s="11"/>
      <c r="S245" s="11"/>
      <c r="T245" s="11"/>
      <c r="U245" s="11"/>
      <c r="V245" s="11"/>
      <c r="W245" s="11"/>
      <c r="X245" s="11"/>
      <c r="Y245" s="11"/>
      <c r="Z245" s="11"/>
    </row>
    <row r="246" spans="1:26" ht="14.25" customHeight="1" x14ac:dyDescent="0.2">
      <c r="A246" s="8"/>
      <c r="B246" s="8"/>
      <c r="C246" s="11"/>
      <c r="D246" s="11"/>
      <c r="E246" s="11"/>
      <c r="F246" s="11"/>
      <c r="G246" s="23"/>
      <c r="H246" s="23"/>
      <c r="I246" s="11"/>
      <c r="J246" s="11"/>
      <c r="K246" s="11"/>
      <c r="L246" s="11"/>
      <c r="M246" s="11"/>
      <c r="N246" s="11"/>
      <c r="O246" s="11"/>
      <c r="P246" s="11"/>
      <c r="Q246" s="11"/>
      <c r="R246" s="11"/>
      <c r="S246" s="11"/>
      <c r="T246" s="11"/>
      <c r="U246" s="11"/>
      <c r="V246" s="11"/>
      <c r="W246" s="11"/>
      <c r="X246" s="11"/>
      <c r="Y246" s="11"/>
      <c r="Z246" s="11"/>
    </row>
    <row r="247" spans="1:26" ht="14.25" customHeight="1" x14ac:dyDescent="0.2">
      <c r="A247" s="8"/>
      <c r="B247" s="8"/>
      <c r="C247" s="11"/>
      <c r="D247" s="11"/>
      <c r="E247" s="11"/>
      <c r="F247" s="11"/>
      <c r="G247" s="23"/>
      <c r="H247" s="23"/>
      <c r="I247" s="11"/>
      <c r="J247" s="11"/>
      <c r="K247" s="11"/>
      <c r="L247" s="11"/>
      <c r="M247" s="11"/>
      <c r="N247" s="11"/>
      <c r="O247" s="11"/>
      <c r="P247" s="11"/>
      <c r="Q247" s="11"/>
      <c r="R247" s="11"/>
      <c r="S247" s="11"/>
      <c r="T247" s="11"/>
      <c r="U247" s="11"/>
      <c r="V247" s="11"/>
      <c r="W247" s="11"/>
      <c r="X247" s="11"/>
      <c r="Y247" s="11"/>
      <c r="Z247" s="11"/>
    </row>
    <row r="248" spans="1:26" ht="14.25" customHeight="1" x14ac:dyDescent="0.2">
      <c r="A248" s="8"/>
      <c r="B248" s="8"/>
      <c r="C248" s="11"/>
      <c r="D248" s="11"/>
      <c r="E248" s="11"/>
      <c r="F248" s="11"/>
      <c r="G248" s="23"/>
      <c r="H248" s="23"/>
      <c r="I248" s="11"/>
      <c r="J248" s="11"/>
      <c r="K248" s="11"/>
      <c r="L248" s="11"/>
      <c r="M248" s="11"/>
      <c r="N248" s="11"/>
      <c r="O248" s="11"/>
      <c r="P248" s="11"/>
      <c r="Q248" s="11"/>
      <c r="R248" s="11"/>
      <c r="S248" s="11"/>
      <c r="T248" s="11"/>
      <c r="U248" s="11"/>
      <c r="V248" s="11"/>
      <c r="W248" s="11"/>
      <c r="X248" s="11"/>
      <c r="Y248" s="11"/>
      <c r="Z248" s="11"/>
    </row>
    <row r="249" spans="1:26" ht="14.25" customHeight="1" x14ac:dyDescent="0.2">
      <c r="A249" s="8"/>
      <c r="B249" s="8"/>
      <c r="C249" s="11"/>
      <c r="D249" s="11"/>
      <c r="E249" s="11"/>
      <c r="F249" s="11"/>
      <c r="G249" s="23"/>
      <c r="H249" s="23"/>
      <c r="I249" s="11"/>
      <c r="J249" s="11"/>
      <c r="K249" s="11"/>
      <c r="L249" s="11"/>
      <c r="M249" s="11"/>
      <c r="N249" s="11"/>
      <c r="O249" s="11"/>
      <c r="P249" s="11"/>
      <c r="Q249" s="11"/>
      <c r="R249" s="11"/>
      <c r="S249" s="11"/>
      <c r="T249" s="11"/>
      <c r="U249" s="11"/>
      <c r="V249" s="11"/>
      <c r="W249" s="11"/>
      <c r="X249" s="11"/>
      <c r="Y249" s="11"/>
      <c r="Z249" s="11"/>
    </row>
    <row r="250" spans="1:26" ht="14.25" customHeight="1" x14ac:dyDescent="0.2">
      <c r="A250" s="8"/>
      <c r="B250" s="8"/>
      <c r="C250" s="11"/>
      <c r="D250" s="11"/>
      <c r="E250" s="11"/>
      <c r="F250" s="11"/>
      <c r="G250" s="23"/>
      <c r="H250" s="23"/>
      <c r="I250" s="11"/>
      <c r="J250" s="11"/>
      <c r="K250" s="11"/>
      <c r="L250" s="11"/>
      <c r="M250" s="11"/>
      <c r="N250" s="11"/>
      <c r="O250" s="11"/>
      <c r="P250" s="11"/>
      <c r="Q250" s="11"/>
      <c r="R250" s="11"/>
      <c r="S250" s="11"/>
      <c r="T250" s="11"/>
      <c r="U250" s="11"/>
      <c r="V250" s="11"/>
      <c r="W250" s="11"/>
      <c r="X250" s="11"/>
      <c r="Y250" s="11"/>
      <c r="Z250" s="11"/>
    </row>
    <row r="251" spans="1:26" ht="14.25" customHeight="1" x14ac:dyDescent="0.2">
      <c r="A251" s="8"/>
      <c r="B251" s="8"/>
      <c r="C251" s="11"/>
      <c r="D251" s="11"/>
      <c r="E251" s="11"/>
      <c r="F251" s="11"/>
      <c r="G251" s="23"/>
      <c r="H251" s="23"/>
      <c r="I251" s="11"/>
      <c r="J251" s="11"/>
      <c r="K251" s="11"/>
      <c r="L251" s="11"/>
      <c r="M251" s="11"/>
      <c r="N251" s="11"/>
      <c r="O251" s="11"/>
      <c r="P251" s="11"/>
      <c r="Q251" s="11"/>
      <c r="R251" s="11"/>
      <c r="S251" s="11"/>
      <c r="T251" s="11"/>
      <c r="U251" s="11"/>
      <c r="V251" s="11"/>
      <c r="W251" s="11"/>
      <c r="X251" s="11"/>
      <c r="Y251" s="11"/>
      <c r="Z251" s="11"/>
    </row>
    <row r="252" spans="1:26" ht="14.25" customHeight="1" x14ac:dyDescent="0.2">
      <c r="A252" s="8"/>
      <c r="B252" s="8"/>
      <c r="C252" s="11"/>
      <c r="D252" s="11"/>
      <c r="E252" s="11"/>
      <c r="F252" s="11"/>
      <c r="G252" s="23"/>
      <c r="H252" s="23"/>
      <c r="I252" s="11"/>
      <c r="J252" s="11"/>
      <c r="K252" s="11"/>
      <c r="L252" s="11"/>
      <c r="M252" s="11"/>
      <c r="N252" s="11"/>
      <c r="O252" s="11"/>
      <c r="P252" s="11"/>
      <c r="Q252" s="11"/>
      <c r="R252" s="11"/>
      <c r="S252" s="11"/>
      <c r="T252" s="11"/>
      <c r="U252" s="11"/>
      <c r="V252" s="11"/>
      <c r="W252" s="11"/>
      <c r="X252" s="11"/>
      <c r="Y252" s="11"/>
      <c r="Z252" s="11"/>
    </row>
    <row r="253" spans="1:26" ht="14.25" customHeight="1" x14ac:dyDescent="0.2">
      <c r="A253" s="8"/>
      <c r="B253" s="8"/>
      <c r="C253" s="11"/>
      <c r="D253" s="11"/>
      <c r="E253" s="11"/>
      <c r="F253" s="11"/>
      <c r="G253" s="23"/>
      <c r="H253" s="23"/>
      <c r="I253" s="11"/>
      <c r="J253" s="11"/>
      <c r="K253" s="11"/>
      <c r="L253" s="11"/>
      <c r="M253" s="11"/>
      <c r="N253" s="11"/>
      <c r="O253" s="11"/>
      <c r="P253" s="11"/>
      <c r="Q253" s="11"/>
      <c r="R253" s="11"/>
      <c r="S253" s="11"/>
      <c r="T253" s="11"/>
      <c r="U253" s="11"/>
      <c r="V253" s="11"/>
      <c r="W253" s="11"/>
      <c r="X253" s="11"/>
      <c r="Y253" s="11"/>
      <c r="Z253" s="11"/>
    </row>
    <row r="254" spans="1:26" ht="14.25" customHeight="1" x14ac:dyDescent="0.2">
      <c r="A254" s="8"/>
      <c r="B254" s="8"/>
      <c r="C254" s="11"/>
      <c r="D254" s="11"/>
      <c r="E254" s="11"/>
      <c r="F254" s="11"/>
      <c r="G254" s="23"/>
      <c r="H254" s="23"/>
      <c r="I254" s="11"/>
      <c r="J254" s="11"/>
      <c r="K254" s="11"/>
      <c r="L254" s="11"/>
      <c r="M254" s="11"/>
      <c r="N254" s="11"/>
      <c r="O254" s="11"/>
      <c r="P254" s="11"/>
      <c r="Q254" s="11"/>
      <c r="R254" s="11"/>
      <c r="S254" s="11"/>
      <c r="T254" s="11"/>
      <c r="U254" s="11"/>
      <c r="V254" s="11"/>
      <c r="W254" s="11"/>
      <c r="X254" s="11"/>
      <c r="Y254" s="11"/>
      <c r="Z254" s="11"/>
    </row>
    <row r="255" spans="1:26" ht="14.25" customHeight="1" x14ac:dyDescent="0.2">
      <c r="A255" s="8"/>
      <c r="B255" s="8"/>
      <c r="C255" s="11"/>
      <c r="D255" s="11"/>
      <c r="E255" s="11"/>
      <c r="F255" s="11"/>
      <c r="G255" s="23"/>
      <c r="H255" s="23"/>
      <c r="I255" s="11"/>
      <c r="J255" s="11"/>
      <c r="K255" s="11"/>
      <c r="L255" s="11"/>
      <c r="M255" s="11"/>
      <c r="N255" s="11"/>
      <c r="O255" s="11"/>
      <c r="P255" s="11"/>
      <c r="Q255" s="11"/>
      <c r="R255" s="11"/>
      <c r="S255" s="11"/>
      <c r="T255" s="11"/>
      <c r="U255" s="11"/>
      <c r="V255" s="11"/>
      <c r="W255" s="11"/>
      <c r="X255" s="11"/>
      <c r="Y255" s="11"/>
      <c r="Z255" s="11"/>
    </row>
    <row r="256" spans="1:26" ht="14.25" customHeight="1" x14ac:dyDescent="0.2">
      <c r="A256" s="8"/>
      <c r="B256" s="8"/>
      <c r="C256" s="11"/>
      <c r="D256" s="11"/>
      <c r="E256" s="11"/>
      <c r="F256" s="11"/>
      <c r="G256" s="23"/>
      <c r="H256" s="23"/>
      <c r="I256" s="11"/>
      <c r="J256" s="11"/>
      <c r="K256" s="11"/>
      <c r="L256" s="11"/>
      <c r="M256" s="11"/>
      <c r="N256" s="11"/>
      <c r="O256" s="11"/>
      <c r="P256" s="11"/>
      <c r="Q256" s="11"/>
      <c r="R256" s="11"/>
      <c r="S256" s="11"/>
      <c r="T256" s="11"/>
      <c r="U256" s="11"/>
      <c r="V256" s="11"/>
      <c r="W256" s="11"/>
      <c r="X256" s="11"/>
      <c r="Y256" s="11"/>
      <c r="Z256" s="11"/>
    </row>
    <row r="257" spans="1:26" ht="14.25" customHeight="1" x14ac:dyDescent="0.2">
      <c r="A257" s="8"/>
      <c r="B257" s="8"/>
      <c r="C257" s="11"/>
      <c r="D257" s="11"/>
      <c r="E257" s="11"/>
      <c r="F257" s="11"/>
      <c r="G257" s="23"/>
      <c r="H257" s="23"/>
      <c r="I257" s="11"/>
      <c r="J257" s="11"/>
      <c r="K257" s="11"/>
      <c r="L257" s="11"/>
      <c r="M257" s="11"/>
      <c r="N257" s="11"/>
      <c r="O257" s="11"/>
      <c r="P257" s="11"/>
      <c r="Q257" s="11"/>
      <c r="R257" s="11"/>
      <c r="S257" s="11"/>
      <c r="T257" s="11"/>
      <c r="U257" s="11"/>
      <c r="V257" s="11"/>
      <c r="W257" s="11"/>
      <c r="X257" s="11"/>
      <c r="Y257" s="11"/>
      <c r="Z257" s="11"/>
    </row>
    <row r="258" spans="1:26" ht="14.25" customHeight="1" x14ac:dyDescent="0.2">
      <c r="A258" s="8"/>
      <c r="B258" s="8"/>
      <c r="C258" s="11"/>
      <c r="D258" s="11"/>
      <c r="E258" s="11"/>
      <c r="F258" s="11"/>
      <c r="G258" s="23"/>
      <c r="H258" s="23"/>
      <c r="I258" s="11"/>
      <c r="J258" s="11"/>
      <c r="K258" s="11"/>
      <c r="L258" s="11"/>
      <c r="M258" s="11"/>
      <c r="N258" s="11"/>
      <c r="O258" s="11"/>
      <c r="P258" s="11"/>
      <c r="Q258" s="11"/>
      <c r="R258" s="11"/>
      <c r="S258" s="11"/>
      <c r="T258" s="11"/>
      <c r="U258" s="11"/>
      <c r="V258" s="11"/>
      <c r="W258" s="11"/>
      <c r="X258" s="11"/>
      <c r="Y258" s="11"/>
      <c r="Z258" s="11"/>
    </row>
    <row r="259" spans="1:26" ht="14.25" customHeight="1" x14ac:dyDescent="0.2">
      <c r="A259" s="8"/>
      <c r="B259" s="8"/>
      <c r="C259" s="11"/>
      <c r="D259" s="11"/>
      <c r="E259" s="11"/>
      <c r="F259" s="11"/>
      <c r="G259" s="23"/>
      <c r="H259" s="23"/>
      <c r="I259" s="11"/>
      <c r="J259" s="11"/>
      <c r="K259" s="11"/>
      <c r="L259" s="11"/>
      <c r="M259" s="11"/>
      <c r="N259" s="11"/>
      <c r="O259" s="11"/>
      <c r="P259" s="11"/>
      <c r="Q259" s="11"/>
      <c r="R259" s="11"/>
      <c r="S259" s="11"/>
      <c r="T259" s="11"/>
      <c r="U259" s="11"/>
      <c r="V259" s="11"/>
      <c r="W259" s="11"/>
      <c r="X259" s="11"/>
      <c r="Y259" s="11"/>
      <c r="Z259" s="11"/>
    </row>
    <row r="260" spans="1:26" ht="14.25" customHeight="1" x14ac:dyDescent="0.2">
      <c r="A260" s="8"/>
      <c r="B260" s="8"/>
      <c r="C260" s="11"/>
      <c r="D260" s="11"/>
      <c r="E260" s="11"/>
      <c r="F260" s="11"/>
      <c r="G260" s="23"/>
      <c r="H260" s="23"/>
      <c r="I260" s="11"/>
      <c r="J260" s="11"/>
      <c r="K260" s="11"/>
      <c r="L260" s="11"/>
      <c r="M260" s="11"/>
      <c r="N260" s="11"/>
      <c r="O260" s="11"/>
      <c r="P260" s="11"/>
      <c r="Q260" s="11"/>
      <c r="R260" s="11"/>
      <c r="S260" s="11"/>
      <c r="T260" s="11"/>
      <c r="U260" s="11"/>
      <c r="V260" s="11"/>
      <c r="W260" s="11"/>
      <c r="X260" s="11"/>
      <c r="Y260" s="11"/>
      <c r="Z260" s="11"/>
    </row>
    <row r="261" spans="1:26" ht="14.25" customHeight="1" x14ac:dyDescent="0.2">
      <c r="A261" s="8"/>
      <c r="B261" s="8"/>
      <c r="C261" s="11"/>
      <c r="D261" s="11"/>
      <c r="E261" s="11"/>
      <c r="F261" s="11"/>
      <c r="G261" s="23"/>
      <c r="H261" s="23"/>
      <c r="I261" s="11"/>
      <c r="J261" s="11"/>
      <c r="K261" s="11"/>
      <c r="L261" s="11"/>
      <c r="M261" s="11"/>
      <c r="N261" s="11"/>
      <c r="O261" s="11"/>
      <c r="P261" s="11"/>
      <c r="Q261" s="11"/>
      <c r="R261" s="11"/>
      <c r="S261" s="11"/>
      <c r="T261" s="11"/>
      <c r="U261" s="11"/>
      <c r="V261" s="11"/>
      <c r="W261" s="11"/>
      <c r="X261" s="11"/>
      <c r="Y261" s="11"/>
      <c r="Z261" s="11"/>
    </row>
    <row r="262" spans="1:26" ht="14.25" customHeight="1" x14ac:dyDescent="0.2">
      <c r="A262" s="8"/>
      <c r="B262" s="8"/>
      <c r="C262" s="11"/>
      <c r="D262" s="11"/>
      <c r="E262" s="11"/>
      <c r="F262" s="11"/>
      <c r="G262" s="23"/>
      <c r="H262" s="23"/>
      <c r="I262" s="11"/>
      <c r="J262" s="11"/>
      <c r="K262" s="11"/>
      <c r="L262" s="11"/>
      <c r="M262" s="11"/>
      <c r="N262" s="11"/>
      <c r="O262" s="11"/>
      <c r="P262" s="11"/>
      <c r="Q262" s="11"/>
      <c r="R262" s="11"/>
      <c r="S262" s="11"/>
      <c r="T262" s="11"/>
      <c r="U262" s="11"/>
      <c r="V262" s="11"/>
      <c r="W262" s="11"/>
      <c r="X262" s="11"/>
      <c r="Y262" s="11"/>
      <c r="Z262" s="11"/>
    </row>
    <row r="263" spans="1:26" ht="14.25" customHeight="1" x14ac:dyDescent="0.2">
      <c r="A263" s="8"/>
      <c r="B263" s="8"/>
      <c r="C263" s="11"/>
      <c r="D263" s="11"/>
      <c r="E263" s="11"/>
      <c r="F263" s="11"/>
      <c r="G263" s="23"/>
      <c r="H263" s="23"/>
      <c r="I263" s="11"/>
      <c r="J263" s="11"/>
      <c r="K263" s="11"/>
      <c r="L263" s="11"/>
      <c r="M263" s="11"/>
      <c r="N263" s="11"/>
      <c r="O263" s="11"/>
      <c r="P263" s="11"/>
      <c r="Q263" s="11"/>
      <c r="R263" s="11"/>
      <c r="S263" s="11"/>
      <c r="T263" s="11"/>
      <c r="U263" s="11"/>
      <c r="V263" s="11"/>
      <c r="W263" s="11"/>
      <c r="X263" s="11"/>
      <c r="Y263" s="11"/>
      <c r="Z263" s="11"/>
    </row>
    <row r="264" spans="1:26" ht="14.25" customHeight="1" x14ac:dyDescent="0.2">
      <c r="A264" s="8"/>
      <c r="B264" s="8"/>
      <c r="C264" s="11"/>
      <c r="D264" s="11"/>
      <c r="E264" s="11"/>
      <c r="F264" s="11"/>
      <c r="G264" s="23"/>
      <c r="H264" s="23"/>
      <c r="I264" s="11"/>
      <c r="J264" s="11"/>
      <c r="K264" s="11"/>
      <c r="L264" s="11"/>
      <c r="M264" s="11"/>
      <c r="N264" s="11"/>
      <c r="O264" s="11"/>
      <c r="P264" s="11"/>
      <c r="Q264" s="11"/>
      <c r="R264" s="11"/>
      <c r="S264" s="11"/>
      <c r="T264" s="11"/>
      <c r="U264" s="11"/>
      <c r="V264" s="11"/>
      <c r="W264" s="11"/>
      <c r="X264" s="11"/>
      <c r="Y264" s="11"/>
      <c r="Z264" s="11"/>
    </row>
    <row r="265" spans="1:26" ht="14.25" customHeight="1" x14ac:dyDescent="0.2">
      <c r="A265" s="8"/>
      <c r="B265" s="8"/>
      <c r="C265" s="11"/>
      <c r="D265" s="11"/>
      <c r="E265" s="11"/>
      <c r="F265" s="11"/>
      <c r="G265" s="23"/>
      <c r="H265" s="23"/>
      <c r="I265" s="11"/>
      <c r="J265" s="11"/>
      <c r="K265" s="11"/>
      <c r="L265" s="11"/>
      <c r="M265" s="11"/>
      <c r="N265" s="11"/>
      <c r="O265" s="11"/>
      <c r="P265" s="11"/>
      <c r="Q265" s="11"/>
      <c r="R265" s="11"/>
      <c r="S265" s="11"/>
      <c r="T265" s="11"/>
      <c r="U265" s="11"/>
      <c r="V265" s="11"/>
      <c r="W265" s="11"/>
      <c r="X265" s="11"/>
      <c r="Y265" s="11"/>
      <c r="Z265" s="11"/>
    </row>
    <row r="266" spans="1:26" ht="14.25" customHeight="1" x14ac:dyDescent="0.2">
      <c r="A266" s="8"/>
      <c r="B266" s="8"/>
      <c r="C266" s="11"/>
      <c r="D266" s="11"/>
      <c r="E266" s="11"/>
      <c r="F266" s="11"/>
      <c r="G266" s="23"/>
      <c r="H266" s="23"/>
      <c r="I266" s="11"/>
      <c r="J266" s="11"/>
      <c r="K266" s="11"/>
      <c r="L266" s="11"/>
      <c r="M266" s="11"/>
      <c r="N266" s="11"/>
      <c r="O266" s="11"/>
      <c r="P266" s="11"/>
      <c r="Q266" s="11"/>
      <c r="R266" s="11"/>
      <c r="S266" s="11"/>
      <c r="T266" s="11"/>
      <c r="U266" s="11"/>
      <c r="V266" s="11"/>
      <c r="W266" s="11"/>
      <c r="X266" s="11"/>
      <c r="Y266" s="11"/>
      <c r="Z266" s="11"/>
    </row>
    <row r="267" spans="1:26" ht="14.25" customHeight="1" x14ac:dyDescent="0.2">
      <c r="A267" s="8"/>
      <c r="B267" s="8"/>
      <c r="C267" s="11"/>
      <c r="D267" s="11"/>
      <c r="E267" s="11"/>
      <c r="F267" s="11"/>
      <c r="G267" s="23"/>
      <c r="H267" s="23"/>
      <c r="I267" s="11"/>
      <c r="J267" s="11"/>
      <c r="K267" s="11"/>
      <c r="L267" s="11"/>
      <c r="M267" s="11"/>
      <c r="N267" s="11"/>
      <c r="O267" s="11"/>
      <c r="P267" s="11"/>
      <c r="Q267" s="11"/>
      <c r="R267" s="11"/>
      <c r="S267" s="11"/>
      <c r="T267" s="11"/>
      <c r="U267" s="11"/>
      <c r="V267" s="11"/>
      <c r="W267" s="11"/>
      <c r="X267" s="11"/>
      <c r="Y267" s="11"/>
      <c r="Z267" s="11"/>
    </row>
    <row r="268" spans="1:26" ht="14.25" customHeight="1" x14ac:dyDescent="0.2">
      <c r="A268" s="8"/>
      <c r="B268" s="8"/>
      <c r="C268" s="11"/>
      <c r="D268" s="11"/>
      <c r="E268" s="11"/>
      <c r="F268" s="11"/>
      <c r="G268" s="23"/>
      <c r="H268" s="23"/>
      <c r="I268" s="11"/>
      <c r="J268" s="11"/>
      <c r="K268" s="11"/>
      <c r="L268" s="11"/>
      <c r="M268" s="11"/>
      <c r="N268" s="11"/>
      <c r="O268" s="11"/>
      <c r="P268" s="11"/>
      <c r="Q268" s="11"/>
      <c r="R268" s="11"/>
      <c r="S268" s="11"/>
      <c r="T268" s="11"/>
      <c r="U268" s="11"/>
      <c r="V268" s="11"/>
      <c r="W268" s="11"/>
      <c r="X268" s="11"/>
      <c r="Y268" s="11"/>
      <c r="Z268" s="11"/>
    </row>
    <row r="269" spans="1:26" ht="14.25" customHeight="1" x14ac:dyDescent="0.2">
      <c r="A269" s="8"/>
      <c r="B269" s="8"/>
      <c r="C269" s="11"/>
      <c r="D269" s="11"/>
      <c r="E269" s="11"/>
      <c r="F269" s="11"/>
      <c r="G269" s="23"/>
      <c r="H269" s="23"/>
      <c r="I269" s="11"/>
      <c r="J269" s="11"/>
      <c r="K269" s="11"/>
      <c r="L269" s="11"/>
      <c r="M269" s="11"/>
      <c r="N269" s="11"/>
      <c r="O269" s="11"/>
      <c r="P269" s="11"/>
      <c r="Q269" s="11"/>
      <c r="R269" s="11"/>
      <c r="S269" s="11"/>
      <c r="T269" s="11"/>
      <c r="U269" s="11"/>
      <c r="V269" s="11"/>
      <c r="W269" s="11"/>
      <c r="X269" s="11"/>
      <c r="Y269" s="11"/>
      <c r="Z269" s="11"/>
    </row>
    <row r="270" spans="1:26" ht="14.25" customHeight="1" x14ac:dyDescent="0.2">
      <c r="A270" s="8"/>
      <c r="B270" s="8"/>
      <c r="C270" s="11"/>
      <c r="D270" s="11"/>
      <c r="E270" s="11"/>
      <c r="F270" s="11"/>
      <c r="G270" s="23"/>
      <c r="H270" s="23"/>
      <c r="I270" s="11"/>
      <c r="J270" s="11"/>
      <c r="K270" s="11"/>
      <c r="L270" s="11"/>
      <c r="M270" s="11"/>
      <c r="N270" s="11"/>
      <c r="O270" s="11"/>
      <c r="P270" s="11"/>
      <c r="Q270" s="11"/>
      <c r="R270" s="11"/>
      <c r="S270" s="11"/>
      <c r="T270" s="11"/>
      <c r="U270" s="11"/>
      <c r="V270" s="11"/>
      <c r="W270" s="11"/>
      <c r="X270" s="11"/>
      <c r="Y270" s="11"/>
      <c r="Z270" s="11"/>
    </row>
    <row r="271" spans="1:26" ht="14.25" customHeight="1" x14ac:dyDescent="0.2">
      <c r="A271" s="8"/>
      <c r="B271" s="8"/>
      <c r="C271" s="11"/>
      <c r="D271" s="11"/>
      <c r="E271" s="11"/>
      <c r="F271" s="11"/>
      <c r="G271" s="23"/>
      <c r="H271" s="23"/>
      <c r="I271" s="11"/>
      <c r="J271" s="11"/>
      <c r="K271" s="11"/>
      <c r="L271" s="11"/>
      <c r="M271" s="11"/>
      <c r="N271" s="11"/>
      <c r="O271" s="11"/>
      <c r="P271" s="11"/>
      <c r="Q271" s="11"/>
      <c r="R271" s="11"/>
      <c r="S271" s="11"/>
      <c r="T271" s="11"/>
      <c r="U271" s="11"/>
      <c r="V271" s="11"/>
      <c r="W271" s="11"/>
      <c r="X271" s="11"/>
      <c r="Y271" s="11"/>
      <c r="Z271" s="11"/>
    </row>
    <row r="272" spans="1:26" ht="14.25" customHeight="1" x14ac:dyDescent="0.2">
      <c r="A272" s="8"/>
      <c r="B272" s="8"/>
      <c r="C272" s="11"/>
      <c r="D272" s="11"/>
      <c r="E272" s="11"/>
      <c r="F272" s="11"/>
      <c r="G272" s="23"/>
      <c r="H272" s="23"/>
      <c r="I272" s="11"/>
      <c r="J272" s="11"/>
      <c r="K272" s="11"/>
      <c r="L272" s="11"/>
      <c r="M272" s="11"/>
      <c r="N272" s="11"/>
      <c r="O272" s="11"/>
      <c r="P272" s="11"/>
      <c r="Q272" s="11"/>
      <c r="R272" s="11"/>
      <c r="S272" s="11"/>
      <c r="T272" s="11"/>
      <c r="U272" s="11"/>
      <c r="V272" s="11"/>
      <c r="W272" s="11"/>
      <c r="X272" s="11"/>
      <c r="Y272" s="11"/>
      <c r="Z272" s="11"/>
    </row>
    <row r="273" spans="1:26" ht="14.25" customHeight="1" x14ac:dyDescent="0.2">
      <c r="A273" s="8"/>
      <c r="B273" s="8"/>
      <c r="C273" s="11"/>
      <c r="D273" s="11"/>
      <c r="E273" s="11"/>
      <c r="F273" s="11"/>
      <c r="G273" s="23"/>
      <c r="H273" s="23"/>
      <c r="I273" s="11"/>
      <c r="J273" s="11"/>
      <c r="K273" s="11"/>
      <c r="L273" s="11"/>
      <c r="M273" s="11"/>
      <c r="N273" s="11"/>
      <c r="O273" s="11"/>
      <c r="P273" s="11"/>
      <c r="Q273" s="11"/>
      <c r="R273" s="11"/>
      <c r="S273" s="11"/>
      <c r="T273" s="11"/>
      <c r="U273" s="11"/>
      <c r="V273" s="11"/>
      <c r="W273" s="11"/>
      <c r="X273" s="11"/>
      <c r="Y273" s="11"/>
      <c r="Z273" s="11"/>
    </row>
    <row r="274" spans="1:26" ht="14.25" customHeight="1" x14ac:dyDescent="0.2">
      <c r="A274" s="8"/>
      <c r="B274" s="8"/>
      <c r="C274" s="11"/>
      <c r="D274" s="11"/>
      <c r="E274" s="11"/>
      <c r="F274" s="11"/>
      <c r="G274" s="23"/>
      <c r="H274" s="23"/>
      <c r="I274" s="11"/>
      <c r="J274" s="11"/>
      <c r="K274" s="11"/>
      <c r="L274" s="11"/>
      <c r="M274" s="11"/>
      <c r="N274" s="11"/>
      <c r="O274" s="11"/>
      <c r="P274" s="11"/>
      <c r="Q274" s="11"/>
      <c r="R274" s="11"/>
      <c r="S274" s="11"/>
      <c r="T274" s="11"/>
      <c r="U274" s="11"/>
      <c r="V274" s="11"/>
      <c r="W274" s="11"/>
      <c r="X274" s="11"/>
      <c r="Y274" s="11"/>
      <c r="Z274" s="11"/>
    </row>
    <row r="275" spans="1:26" ht="14.25" customHeight="1" x14ac:dyDescent="0.2">
      <c r="A275" s="8"/>
      <c r="B275" s="8"/>
      <c r="C275" s="11"/>
      <c r="D275" s="11"/>
      <c r="E275" s="11"/>
      <c r="F275" s="11"/>
      <c r="G275" s="23"/>
      <c r="H275" s="23"/>
      <c r="I275" s="11"/>
      <c r="J275" s="11"/>
      <c r="K275" s="11"/>
      <c r="L275" s="11"/>
      <c r="M275" s="11"/>
      <c r="N275" s="11"/>
      <c r="O275" s="11"/>
      <c r="P275" s="11"/>
      <c r="Q275" s="11"/>
      <c r="R275" s="11"/>
      <c r="S275" s="11"/>
      <c r="T275" s="11"/>
      <c r="U275" s="11"/>
      <c r="V275" s="11"/>
      <c r="W275" s="11"/>
      <c r="X275" s="11"/>
      <c r="Y275" s="11"/>
      <c r="Z275" s="11"/>
    </row>
    <row r="276" spans="1:26" ht="14.25" customHeight="1" x14ac:dyDescent="0.2">
      <c r="A276" s="8"/>
      <c r="B276" s="8"/>
      <c r="C276" s="11"/>
      <c r="D276" s="11"/>
      <c r="E276" s="11"/>
      <c r="F276" s="11"/>
      <c r="G276" s="23"/>
      <c r="H276" s="23"/>
      <c r="I276" s="11"/>
      <c r="J276" s="11"/>
      <c r="K276" s="11"/>
      <c r="L276" s="11"/>
      <c r="M276" s="11"/>
      <c r="N276" s="11"/>
      <c r="O276" s="11"/>
      <c r="P276" s="11"/>
      <c r="Q276" s="11"/>
      <c r="R276" s="11"/>
      <c r="S276" s="11"/>
      <c r="T276" s="11"/>
      <c r="U276" s="11"/>
      <c r="V276" s="11"/>
      <c r="W276" s="11"/>
      <c r="X276" s="11"/>
      <c r="Y276" s="11"/>
      <c r="Z276" s="11"/>
    </row>
    <row r="277" spans="1:26" ht="14.25" customHeight="1" x14ac:dyDescent="0.2">
      <c r="A277" s="8"/>
      <c r="B277" s="8"/>
      <c r="C277" s="11"/>
      <c r="D277" s="11"/>
      <c r="E277" s="11"/>
      <c r="F277" s="11"/>
      <c r="G277" s="23"/>
      <c r="H277" s="23"/>
      <c r="I277" s="11"/>
      <c r="J277" s="11"/>
      <c r="K277" s="11"/>
      <c r="L277" s="11"/>
      <c r="M277" s="11"/>
      <c r="N277" s="11"/>
      <c r="O277" s="11"/>
      <c r="P277" s="11"/>
      <c r="Q277" s="11"/>
      <c r="R277" s="11"/>
      <c r="S277" s="11"/>
      <c r="T277" s="11"/>
      <c r="U277" s="11"/>
      <c r="V277" s="11"/>
      <c r="W277" s="11"/>
      <c r="X277" s="11"/>
      <c r="Y277" s="11"/>
      <c r="Z277" s="11"/>
    </row>
    <row r="278" spans="1:26" ht="14.25" customHeight="1" x14ac:dyDescent="0.2">
      <c r="A278" s="8"/>
      <c r="B278" s="8"/>
      <c r="C278" s="11"/>
      <c r="D278" s="11"/>
      <c r="E278" s="11"/>
      <c r="F278" s="11"/>
      <c r="G278" s="23"/>
      <c r="H278" s="23"/>
      <c r="I278" s="11"/>
      <c r="J278" s="11"/>
      <c r="K278" s="11"/>
      <c r="L278" s="11"/>
      <c r="M278" s="11"/>
      <c r="N278" s="11"/>
      <c r="O278" s="11"/>
      <c r="P278" s="11"/>
      <c r="Q278" s="11"/>
      <c r="R278" s="11"/>
      <c r="S278" s="11"/>
      <c r="T278" s="11"/>
      <c r="U278" s="11"/>
      <c r="V278" s="11"/>
      <c r="W278" s="11"/>
      <c r="X278" s="11"/>
      <c r="Y278" s="11"/>
      <c r="Z278" s="11"/>
    </row>
    <row r="279" spans="1:26" ht="14.25" customHeight="1" x14ac:dyDescent="0.2">
      <c r="A279" s="8"/>
      <c r="B279" s="8"/>
      <c r="C279" s="11"/>
      <c r="D279" s="11"/>
      <c r="E279" s="11"/>
      <c r="F279" s="11"/>
      <c r="G279" s="23"/>
      <c r="H279" s="23"/>
      <c r="I279" s="11"/>
      <c r="J279" s="11"/>
      <c r="K279" s="11"/>
      <c r="L279" s="11"/>
      <c r="M279" s="11"/>
      <c r="N279" s="11"/>
      <c r="O279" s="11"/>
      <c r="P279" s="11"/>
      <c r="Q279" s="11"/>
      <c r="R279" s="11"/>
      <c r="S279" s="11"/>
      <c r="T279" s="11"/>
      <c r="U279" s="11"/>
      <c r="V279" s="11"/>
      <c r="W279" s="11"/>
      <c r="X279" s="11"/>
      <c r="Y279" s="11"/>
      <c r="Z279" s="11"/>
    </row>
    <row r="280" spans="1:26" ht="14.25" customHeight="1" x14ac:dyDescent="0.2">
      <c r="A280" s="8"/>
      <c r="B280" s="8"/>
      <c r="C280" s="11"/>
      <c r="D280" s="11"/>
      <c r="E280" s="11"/>
      <c r="F280" s="11"/>
      <c r="G280" s="23"/>
      <c r="H280" s="23"/>
      <c r="I280" s="11"/>
      <c r="J280" s="11"/>
      <c r="K280" s="11"/>
      <c r="L280" s="11"/>
      <c r="M280" s="11"/>
      <c r="N280" s="11"/>
      <c r="O280" s="11"/>
      <c r="P280" s="11"/>
      <c r="Q280" s="11"/>
      <c r="R280" s="11"/>
      <c r="S280" s="11"/>
      <c r="T280" s="11"/>
      <c r="U280" s="11"/>
      <c r="V280" s="11"/>
      <c r="W280" s="11"/>
      <c r="X280" s="11"/>
      <c r="Y280" s="11"/>
      <c r="Z280" s="11"/>
    </row>
    <row r="281" spans="1:26" ht="14.25" customHeight="1" x14ac:dyDescent="0.2">
      <c r="A281" s="8"/>
      <c r="B281" s="8"/>
      <c r="C281" s="11"/>
      <c r="D281" s="11"/>
      <c r="E281" s="11"/>
      <c r="F281" s="11"/>
      <c r="G281" s="23"/>
      <c r="H281" s="23"/>
      <c r="I281" s="11"/>
      <c r="J281" s="11"/>
      <c r="K281" s="11"/>
      <c r="L281" s="11"/>
      <c r="M281" s="11"/>
      <c r="N281" s="11"/>
      <c r="O281" s="11"/>
      <c r="P281" s="11"/>
      <c r="Q281" s="11"/>
      <c r="R281" s="11"/>
      <c r="S281" s="11"/>
      <c r="T281" s="11"/>
      <c r="U281" s="11"/>
      <c r="V281" s="11"/>
      <c r="W281" s="11"/>
      <c r="X281" s="11"/>
      <c r="Y281" s="11"/>
      <c r="Z281" s="11"/>
    </row>
    <row r="282" spans="1:26" ht="14.25" customHeight="1" x14ac:dyDescent="0.2">
      <c r="A282" s="8"/>
      <c r="B282" s="8"/>
      <c r="C282" s="11"/>
      <c r="D282" s="11"/>
      <c r="E282" s="11"/>
      <c r="F282" s="11"/>
      <c r="G282" s="23"/>
      <c r="H282" s="23"/>
      <c r="I282" s="11"/>
      <c r="J282" s="11"/>
      <c r="K282" s="11"/>
      <c r="L282" s="11"/>
      <c r="M282" s="11"/>
      <c r="N282" s="11"/>
      <c r="O282" s="11"/>
      <c r="P282" s="11"/>
      <c r="Q282" s="11"/>
      <c r="R282" s="11"/>
      <c r="S282" s="11"/>
      <c r="T282" s="11"/>
      <c r="U282" s="11"/>
      <c r="V282" s="11"/>
      <c r="W282" s="11"/>
      <c r="X282" s="11"/>
      <c r="Y282" s="11"/>
      <c r="Z282" s="11"/>
    </row>
    <row r="283" spans="1:26" ht="14.25" customHeight="1" x14ac:dyDescent="0.2">
      <c r="A283" s="8"/>
      <c r="B283" s="8"/>
      <c r="C283" s="11"/>
      <c r="D283" s="11"/>
      <c r="E283" s="11"/>
      <c r="F283" s="11"/>
      <c r="G283" s="23"/>
      <c r="H283" s="23"/>
      <c r="I283" s="11"/>
      <c r="J283" s="11"/>
      <c r="K283" s="11"/>
      <c r="L283" s="11"/>
      <c r="M283" s="11"/>
      <c r="N283" s="11"/>
      <c r="O283" s="11"/>
      <c r="P283" s="11"/>
      <c r="Q283" s="11"/>
      <c r="R283" s="11"/>
      <c r="S283" s="11"/>
      <c r="T283" s="11"/>
      <c r="U283" s="11"/>
      <c r="V283" s="11"/>
      <c r="W283" s="11"/>
      <c r="X283" s="11"/>
      <c r="Y283" s="11"/>
      <c r="Z283" s="11"/>
    </row>
    <row r="284" spans="1:26" ht="14.25" customHeight="1" x14ac:dyDescent="0.2">
      <c r="A284" s="8"/>
      <c r="B284" s="8"/>
      <c r="C284" s="11"/>
      <c r="D284" s="11"/>
      <c r="E284" s="11"/>
      <c r="F284" s="11"/>
      <c r="G284" s="23"/>
      <c r="H284" s="23"/>
      <c r="I284" s="11"/>
      <c r="J284" s="11"/>
      <c r="K284" s="11"/>
      <c r="L284" s="11"/>
      <c r="M284" s="11"/>
      <c r="N284" s="11"/>
      <c r="O284" s="11"/>
      <c r="P284" s="11"/>
      <c r="Q284" s="11"/>
      <c r="R284" s="11"/>
      <c r="S284" s="11"/>
      <c r="T284" s="11"/>
      <c r="U284" s="11"/>
      <c r="V284" s="11"/>
      <c r="W284" s="11"/>
      <c r="X284" s="11"/>
      <c r="Y284" s="11"/>
      <c r="Z284" s="11"/>
    </row>
    <row r="285" spans="1:26" ht="14.25" customHeight="1" x14ac:dyDescent="0.2">
      <c r="A285" s="8"/>
      <c r="B285" s="8"/>
      <c r="C285" s="11"/>
      <c r="D285" s="11"/>
      <c r="E285" s="11"/>
      <c r="F285" s="11"/>
      <c r="G285" s="23"/>
      <c r="H285" s="23"/>
      <c r="I285" s="11"/>
      <c r="J285" s="11"/>
      <c r="K285" s="11"/>
      <c r="L285" s="11"/>
      <c r="M285" s="11"/>
      <c r="N285" s="11"/>
      <c r="O285" s="11"/>
      <c r="P285" s="11"/>
      <c r="Q285" s="11"/>
      <c r="R285" s="11"/>
      <c r="S285" s="11"/>
      <c r="T285" s="11"/>
      <c r="U285" s="11"/>
      <c r="V285" s="11"/>
      <c r="W285" s="11"/>
      <c r="X285" s="11"/>
      <c r="Y285" s="11"/>
      <c r="Z285" s="11"/>
    </row>
    <row r="286" spans="1:26" ht="14.25" customHeight="1" x14ac:dyDescent="0.2">
      <c r="A286" s="8"/>
      <c r="B286" s="8"/>
      <c r="C286" s="11"/>
      <c r="D286" s="11"/>
      <c r="E286" s="11"/>
      <c r="F286" s="11"/>
      <c r="G286" s="23"/>
      <c r="H286" s="23"/>
      <c r="I286" s="11"/>
      <c r="J286" s="11"/>
      <c r="K286" s="11"/>
      <c r="L286" s="11"/>
      <c r="M286" s="11"/>
      <c r="N286" s="11"/>
      <c r="O286" s="11"/>
      <c r="P286" s="11"/>
      <c r="Q286" s="11"/>
      <c r="R286" s="11"/>
      <c r="S286" s="11"/>
      <c r="T286" s="11"/>
      <c r="U286" s="11"/>
      <c r="V286" s="11"/>
      <c r="W286" s="11"/>
      <c r="X286" s="11"/>
      <c r="Y286" s="11"/>
      <c r="Z286" s="11"/>
    </row>
    <row r="287" spans="1:26" ht="14.25" customHeight="1" x14ac:dyDescent="0.2">
      <c r="A287" s="8"/>
      <c r="B287" s="8"/>
      <c r="C287" s="11"/>
      <c r="D287" s="11"/>
      <c r="E287" s="11"/>
      <c r="F287" s="11"/>
      <c r="G287" s="23"/>
      <c r="H287" s="23"/>
      <c r="I287" s="11"/>
      <c r="J287" s="11"/>
      <c r="K287" s="11"/>
      <c r="L287" s="11"/>
      <c r="M287" s="11"/>
      <c r="N287" s="11"/>
      <c r="O287" s="11"/>
      <c r="P287" s="11"/>
      <c r="Q287" s="11"/>
      <c r="R287" s="11"/>
      <c r="S287" s="11"/>
      <c r="T287" s="11"/>
      <c r="U287" s="11"/>
      <c r="V287" s="11"/>
      <c r="W287" s="11"/>
      <c r="X287" s="11"/>
      <c r="Y287" s="11"/>
      <c r="Z287" s="11"/>
    </row>
    <row r="288" spans="1:26" ht="14.25" customHeight="1" x14ac:dyDescent="0.2">
      <c r="A288" s="8"/>
      <c r="B288" s="8"/>
      <c r="C288" s="11"/>
      <c r="D288" s="11"/>
      <c r="E288" s="11"/>
      <c r="F288" s="11"/>
      <c r="G288" s="23"/>
      <c r="H288" s="23"/>
      <c r="I288" s="11"/>
      <c r="J288" s="11"/>
      <c r="K288" s="11"/>
      <c r="L288" s="11"/>
      <c r="M288" s="11"/>
      <c r="N288" s="11"/>
      <c r="O288" s="11"/>
      <c r="P288" s="11"/>
      <c r="Q288" s="11"/>
      <c r="R288" s="11"/>
      <c r="S288" s="11"/>
      <c r="T288" s="11"/>
      <c r="U288" s="11"/>
      <c r="V288" s="11"/>
      <c r="W288" s="11"/>
      <c r="X288" s="11"/>
      <c r="Y288" s="11"/>
      <c r="Z288" s="11"/>
    </row>
    <row r="289" spans="1:26" ht="14.25" customHeight="1" x14ac:dyDescent="0.2">
      <c r="A289" s="8"/>
      <c r="B289" s="8"/>
      <c r="C289" s="11"/>
      <c r="D289" s="11"/>
      <c r="E289" s="11"/>
      <c r="F289" s="11"/>
      <c r="G289" s="23"/>
      <c r="H289" s="23"/>
      <c r="I289" s="11"/>
      <c r="J289" s="11"/>
      <c r="K289" s="11"/>
      <c r="L289" s="11"/>
      <c r="M289" s="11"/>
      <c r="N289" s="11"/>
      <c r="O289" s="11"/>
      <c r="P289" s="11"/>
      <c r="Q289" s="11"/>
      <c r="R289" s="11"/>
      <c r="S289" s="11"/>
      <c r="T289" s="11"/>
      <c r="U289" s="11"/>
      <c r="V289" s="11"/>
      <c r="W289" s="11"/>
      <c r="X289" s="11"/>
      <c r="Y289" s="11"/>
      <c r="Z289" s="11"/>
    </row>
    <row r="290" spans="1:26" ht="14.25" customHeight="1" x14ac:dyDescent="0.2">
      <c r="A290" s="8"/>
      <c r="B290" s="8"/>
      <c r="C290" s="11"/>
      <c r="D290" s="11"/>
      <c r="E290" s="11"/>
      <c r="F290" s="11"/>
      <c r="G290" s="23"/>
      <c r="H290" s="23"/>
      <c r="I290" s="11"/>
      <c r="J290" s="11"/>
      <c r="K290" s="11"/>
      <c r="L290" s="11"/>
      <c r="M290" s="11"/>
      <c r="N290" s="11"/>
      <c r="O290" s="11"/>
      <c r="P290" s="11"/>
      <c r="Q290" s="11"/>
      <c r="R290" s="11"/>
      <c r="S290" s="11"/>
      <c r="T290" s="11"/>
      <c r="U290" s="11"/>
      <c r="V290" s="11"/>
      <c r="W290" s="11"/>
      <c r="X290" s="11"/>
      <c r="Y290" s="11"/>
      <c r="Z290" s="11"/>
    </row>
    <row r="291" spans="1:26" ht="14.25" customHeight="1" x14ac:dyDescent="0.2">
      <c r="A291" s="8"/>
      <c r="B291" s="8"/>
      <c r="C291" s="11"/>
      <c r="D291" s="11"/>
      <c r="E291" s="11"/>
      <c r="F291" s="11"/>
      <c r="G291" s="23"/>
      <c r="H291" s="23"/>
      <c r="I291" s="11"/>
      <c r="J291" s="11"/>
      <c r="K291" s="11"/>
      <c r="L291" s="11"/>
      <c r="M291" s="11"/>
      <c r="N291" s="11"/>
      <c r="O291" s="11"/>
      <c r="P291" s="11"/>
      <c r="Q291" s="11"/>
      <c r="R291" s="11"/>
      <c r="S291" s="11"/>
      <c r="T291" s="11"/>
      <c r="U291" s="11"/>
      <c r="V291" s="11"/>
      <c r="W291" s="11"/>
      <c r="X291" s="11"/>
      <c r="Y291" s="11"/>
      <c r="Z291" s="11"/>
    </row>
    <row r="292" spans="1:26" ht="14.25" customHeight="1" x14ac:dyDescent="0.2">
      <c r="A292" s="8"/>
      <c r="B292" s="8"/>
      <c r="C292" s="11"/>
      <c r="D292" s="11"/>
      <c r="E292" s="11"/>
      <c r="F292" s="11"/>
      <c r="G292" s="23"/>
      <c r="H292" s="23"/>
      <c r="I292" s="11"/>
      <c r="J292" s="11"/>
      <c r="K292" s="11"/>
      <c r="L292" s="11"/>
      <c r="M292" s="11"/>
      <c r="N292" s="11"/>
      <c r="O292" s="11"/>
      <c r="P292" s="11"/>
      <c r="Q292" s="11"/>
      <c r="R292" s="11"/>
      <c r="S292" s="11"/>
      <c r="T292" s="11"/>
      <c r="U292" s="11"/>
      <c r="V292" s="11"/>
      <c r="W292" s="11"/>
      <c r="X292" s="11"/>
      <c r="Y292" s="11"/>
      <c r="Z292" s="11"/>
    </row>
    <row r="293" spans="1:26" ht="14.25" customHeight="1" x14ac:dyDescent="0.2">
      <c r="A293" s="8"/>
      <c r="B293" s="8"/>
      <c r="C293" s="11"/>
      <c r="D293" s="11"/>
      <c r="E293" s="11"/>
      <c r="F293" s="11"/>
      <c r="G293" s="23"/>
      <c r="H293" s="23"/>
      <c r="I293" s="11"/>
      <c r="J293" s="11"/>
      <c r="K293" s="11"/>
      <c r="L293" s="11"/>
      <c r="M293" s="11"/>
      <c r="N293" s="11"/>
      <c r="O293" s="11"/>
      <c r="P293" s="11"/>
      <c r="Q293" s="11"/>
      <c r="R293" s="11"/>
      <c r="S293" s="11"/>
      <c r="T293" s="11"/>
      <c r="U293" s="11"/>
      <c r="V293" s="11"/>
      <c r="W293" s="11"/>
      <c r="X293" s="11"/>
      <c r="Y293" s="11"/>
      <c r="Z293" s="11"/>
    </row>
    <row r="294" spans="1:26" ht="14.25" customHeight="1" x14ac:dyDescent="0.2">
      <c r="A294" s="8"/>
      <c r="B294" s="8"/>
      <c r="C294" s="11"/>
      <c r="D294" s="11"/>
      <c r="E294" s="11"/>
      <c r="F294" s="11"/>
      <c r="G294" s="23"/>
      <c r="H294" s="23"/>
      <c r="I294" s="11"/>
      <c r="J294" s="11"/>
      <c r="K294" s="11"/>
      <c r="L294" s="11"/>
      <c r="M294" s="11"/>
      <c r="N294" s="11"/>
      <c r="O294" s="11"/>
      <c r="P294" s="11"/>
      <c r="Q294" s="11"/>
      <c r="R294" s="11"/>
      <c r="S294" s="11"/>
      <c r="T294" s="11"/>
      <c r="U294" s="11"/>
      <c r="V294" s="11"/>
      <c r="W294" s="11"/>
      <c r="X294" s="11"/>
      <c r="Y294" s="11"/>
      <c r="Z294" s="11"/>
    </row>
    <row r="295" spans="1:26" ht="14.25" customHeight="1" x14ac:dyDescent="0.2">
      <c r="A295" s="8"/>
      <c r="B295" s="8"/>
      <c r="C295" s="11"/>
      <c r="D295" s="11"/>
      <c r="E295" s="11"/>
      <c r="F295" s="11"/>
      <c r="G295" s="23"/>
      <c r="H295" s="23"/>
      <c r="I295" s="11"/>
      <c r="J295" s="11"/>
      <c r="K295" s="11"/>
      <c r="L295" s="11"/>
      <c r="M295" s="11"/>
      <c r="N295" s="11"/>
      <c r="O295" s="11"/>
      <c r="P295" s="11"/>
      <c r="Q295" s="11"/>
      <c r="R295" s="11"/>
      <c r="S295" s="11"/>
      <c r="T295" s="11"/>
      <c r="U295" s="11"/>
      <c r="V295" s="11"/>
      <c r="W295" s="11"/>
      <c r="X295" s="11"/>
      <c r="Y295" s="11"/>
      <c r="Z295" s="11"/>
    </row>
    <row r="296" spans="1:26" ht="14.25" customHeight="1" x14ac:dyDescent="0.2">
      <c r="A296" s="8"/>
      <c r="B296" s="8"/>
      <c r="C296" s="11"/>
      <c r="D296" s="11"/>
      <c r="E296" s="11"/>
      <c r="F296" s="11"/>
      <c r="G296" s="23"/>
      <c r="H296" s="23"/>
      <c r="I296" s="11"/>
      <c r="J296" s="11"/>
      <c r="K296" s="11"/>
      <c r="L296" s="11"/>
      <c r="M296" s="11"/>
      <c r="N296" s="11"/>
      <c r="O296" s="11"/>
      <c r="P296" s="11"/>
      <c r="Q296" s="11"/>
      <c r="R296" s="11"/>
      <c r="S296" s="11"/>
      <c r="T296" s="11"/>
      <c r="U296" s="11"/>
      <c r="V296" s="11"/>
      <c r="W296" s="11"/>
      <c r="X296" s="11"/>
      <c r="Y296" s="11"/>
      <c r="Z296" s="11"/>
    </row>
    <row r="297" spans="1:26" ht="14.25" customHeight="1" x14ac:dyDescent="0.2">
      <c r="A297" s="8"/>
      <c r="B297" s="8"/>
      <c r="C297" s="11"/>
      <c r="D297" s="11"/>
      <c r="E297" s="11"/>
      <c r="F297" s="11"/>
      <c r="G297" s="23"/>
      <c r="H297" s="23"/>
      <c r="I297" s="11"/>
      <c r="J297" s="11"/>
      <c r="K297" s="11"/>
      <c r="L297" s="11"/>
      <c r="M297" s="11"/>
      <c r="N297" s="11"/>
      <c r="O297" s="11"/>
      <c r="P297" s="11"/>
      <c r="Q297" s="11"/>
      <c r="R297" s="11"/>
      <c r="S297" s="11"/>
      <c r="T297" s="11"/>
      <c r="U297" s="11"/>
      <c r="V297" s="11"/>
      <c r="W297" s="11"/>
      <c r="X297" s="11"/>
      <c r="Y297" s="11"/>
      <c r="Z297" s="11"/>
    </row>
    <row r="298" spans="1:26" ht="14.25" customHeight="1" x14ac:dyDescent="0.2">
      <c r="A298" s="8"/>
      <c r="B298" s="8"/>
      <c r="C298" s="11"/>
      <c r="D298" s="11"/>
      <c r="E298" s="11"/>
      <c r="F298" s="11"/>
      <c r="G298" s="23"/>
      <c r="H298" s="23"/>
      <c r="I298" s="11"/>
      <c r="J298" s="11"/>
      <c r="K298" s="11"/>
      <c r="L298" s="11"/>
      <c r="M298" s="11"/>
      <c r="N298" s="11"/>
      <c r="O298" s="11"/>
      <c r="P298" s="11"/>
      <c r="Q298" s="11"/>
      <c r="R298" s="11"/>
      <c r="S298" s="11"/>
      <c r="T298" s="11"/>
      <c r="U298" s="11"/>
      <c r="V298" s="11"/>
      <c r="W298" s="11"/>
      <c r="X298" s="11"/>
      <c r="Y298" s="11"/>
      <c r="Z298" s="11"/>
    </row>
    <row r="299" spans="1:26" ht="14.25" customHeight="1" x14ac:dyDescent="0.2">
      <c r="A299" s="8"/>
      <c r="B299" s="8"/>
      <c r="C299" s="11"/>
      <c r="D299" s="11"/>
      <c r="E299" s="11"/>
      <c r="F299" s="11"/>
      <c r="G299" s="23"/>
      <c r="H299" s="23"/>
      <c r="I299" s="11"/>
      <c r="J299" s="11"/>
      <c r="K299" s="11"/>
      <c r="L299" s="11"/>
      <c r="M299" s="11"/>
      <c r="N299" s="11"/>
      <c r="O299" s="11"/>
      <c r="P299" s="11"/>
      <c r="Q299" s="11"/>
      <c r="R299" s="11"/>
      <c r="S299" s="11"/>
      <c r="T299" s="11"/>
      <c r="U299" s="11"/>
      <c r="V299" s="11"/>
      <c r="W299" s="11"/>
      <c r="X299" s="11"/>
      <c r="Y299" s="11"/>
      <c r="Z299" s="11"/>
    </row>
    <row r="300" spans="1:26" ht="14.25" customHeight="1" x14ac:dyDescent="0.2">
      <c r="A300" s="8"/>
      <c r="B300" s="8"/>
      <c r="C300" s="11"/>
      <c r="D300" s="11"/>
      <c r="E300" s="11"/>
      <c r="F300" s="11"/>
      <c r="G300" s="23"/>
      <c r="H300" s="23"/>
      <c r="I300" s="11"/>
      <c r="J300" s="11"/>
      <c r="K300" s="11"/>
      <c r="L300" s="11"/>
      <c r="M300" s="11"/>
      <c r="N300" s="11"/>
      <c r="O300" s="11"/>
      <c r="P300" s="11"/>
      <c r="Q300" s="11"/>
      <c r="R300" s="11"/>
      <c r="S300" s="11"/>
      <c r="T300" s="11"/>
      <c r="U300" s="11"/>
      <c r="V300" s="11"/>
      <c r="W300" s="11"/>
      <c r="X300" s="11"/>
      <c r="Y300" s="11"/>
      <c r="Z300" s="11"/>
    </row>
    <row r="301" spans="1:26" ht="14.25" customHeight="1" x14ac:dyDescent="0.2">
      <c r="A301" s="8"/>
      <c r="B301" s="8"/>
      <c r="C301" s="11"/>
      <c r="D301" s="11"/>
      <c r="E301" s="11"/>
      <c r="F301" s="11"/>
      <c r="G301" s="23"/>
      <c r="H301" s="23"/>
      <c r="I301" s="11"/>
      <c r="J301" s="11"/>
      <c r="K301" s="11"/>
      <c r="L301" s="11"/>
      <c r="M301" s="11"/>
      <c r="N301" s="11"/>
      <c r="O301" s="11"/>
      <c r="P301" s="11"/>
      <c r="Q301" s="11"/>
      <c r="R301" s="11"/>
      <c r="S301" s="11"/>
      <c r="T301" s="11"/>
      <c r="U301" s="11"/>
      <c r="V301" s="11"/>
      <c r="W301" s="11"/>
      <c r="X301" s="11"/>
      <c r="Y301" s="11"/>
      <c r="Z301" s="11"/>
    </row>
    <row r="302" spans="1:26" ht="14.25" customHeight="1" x14ac:dyDescent="0.2">
      <c r="A302" s="8"/>
      <c r="B302" s="8"/>
      <c r="C302" s="11"/>
      <c r="D302" s="11"/>
      <c r="E302" s="11"/>
      <c r="F302" s="11"/>
      <c r="G302" s="23"/>
      <c r="H302" s="23"/>
      <c r="I302" s="11"/>
      <c r="J302" s="11"/>
      <c r="K302" s="11"/>
      <c r="L302" s="11"/>
      <c r="M302" s="11"/>
      <c r="N302" s="11"/>
      <c r="O302" s="11"/>
      <c r="P302" s="11"/>
      <c r="Q302" s="11"/>
      <c r="R302" s="11"/>
      <c r="S302" s="11"/>
      <c r="T302" s="11"/>
      <c r="U302" s="11"/>
      <c r="V302" s="11"/>
      <c r="W302" s="11"/>
      <c r="X302" s="11"/>
      <c r="Y302" s="11"/>
      <c r="Z302" s="11"/>
    </row>
    <row r="303" spans="1:26" ht="14.25" customHeight="1" x14ac:dyDescent="0.2">
      <c r="A303" s="8"/>
      <c r="B303" s="8"/>
      <c r="C303" s="11"/>
      <c r="D303" s="11"/>
      <c r="E303" s="11"/>
      <c r="F303" s="11"/>
      <c r="G303" s="23"/>
      <c r="H303" s="23"/>
      <c r="I303" s="11"/>
      <c r="J303" s="11"/>
      <c r="K303" s="11"/>
      <c r="L303" s="11"/>
      <c r="M303" s="11"/>
      <c r="N303" s="11"/>
      <c r="O303" s="11"/>
      <c r="P303" s="11"/>
      <c r="Q303" s="11"/>
      <c r="R303" s="11"/>
      <c r="S303" s="11"/>
      <c r="T303" s="11"/>
      <c r="U303" s="11"/>
      <c r="V303" s="11"/>
      <c r="W303" s="11"/>
      <c r="X303" s="11"/>
      <c r="Y303" s="11"/>
      <c r="Z303" s="11"/>
    </row>
    <row r="304" spans="1:26" ht="14.25" customHeight="1" x14ac:dyDescent="0.2">
      <c r="A304" s="8"/>
      <c r="B304" s="8"/>
      <c r="C304" s="11"/>
      <c r="D304" s="11"/>
      <c r="E304" s="11"/>
      <c r="F304" s="11"/>
      <c r="G304" s="23"/>
      <c r="H304" s="23"/>
      <c r="I304" s="11"/>
      <c r="J304" s="11"/>
      <c r="K304" s="11"/>
      <c r="L304" s="11"/>
      <c r="M304" s="11"/>
      <c r="N304" s="11"/>
      <c r="O304" s="11"/>
      <c r="P304" s="11"/>
      <c r="Q304" s="11"/>
      <c r="R304" s="11"/>
      <c r="S304" s="11"/>
      <c r="T304" s="11"/>
      <c r="U304" s="11"/>
      <c r="V304" s="11"/>
      <c r="W304" s="11"/>
      <c r="X304" s="11"/>
      <c r="Y304" s="11"/>
      <c r="Z304" s="11"/>
    </row>
    <row r="305" spans="1:26" ht="14.25" customHeight="1" x14ac:dyDescent="0.2">
      <c r="A305" s="8"/>
      <c r="B305" s="8"/>
      <c r="C305" s="11"/>
      <c r="D305" s="11"/>
      <c r="E305" s="11"/>
      <c r="F305" s="11"/>
      <c r="G305" s="23"/>
      <c r="H305" s="23"/>
      <c r="I305" s="11"/>
      <c r="J305" s="11"/>
      <c r="K305" s="11"/>
      <c r="L305" s="11"/>
      <c r="M305" s="11"/>
      <c r="N305" s="11"/>
      <c r="O305" s="11"/>
      <c r="P305" s="11"/>
      <c r="Q305" s="11"/>
      <c r="R305" s="11"/>
      <c r="S305" s="11"/>
      <c r="T305" s="11"/>
      <c r="U305" s="11"/>
      <c r="V305" s="11"/>
      <c r="W305" s="11"/>
      <c r="X305" s="11"/>
      <c r="Y305" s="11"/>
      <c r="Z305" s="11"/>
    </row>
    <row r="306" spans="1:26" ht="14.25" customHeight="1" x14ac:dyDescent="0.2">
      <c r="A306" s="8"/>
      <c r="B306" s="8"/>
      <c r="C306" s="11"/>
      <c r="D306" s="11"/>
      <c r="E306" s="11"/>
      <c r="F306" s="11"/>
      <c r="G306" s="23"/>
      <c r="H306" s="23"/>
      <c r="I306" s="11"/>
      <c r="J306" s="11"/>
      <c r="K306" s="11"/>
      <c r="L306" s="11"/>
      <c r="M306" s="11"/>
      <c r="N306" s="11"/>
      <c r="O306" s="11"/>
      <c r="P306" s="11"/>
      <c r="Q306" s="11"/>
      <c r="R306" s="11"/>
      <c r="S306" s="11"/>
      <c r="T306" s="11"/>
      <c r="U306" s="11"/>
      <c r="V306" s="11"/>
      <c r="W306" s="11"/>
      <c r="X306" s="11"/>
      <c r="Y306" s="11"/>
      <c r="Z306" s="11"/>
    </row>
    <row r="307" spans="1:26" ht="14.25" customHeight="1" x14ac:dyDescent="0.2">
      <c r="A307" s="8"/>
      <c r="B307" s="8"/>
      <c r="C307" s="11"/>
      <c r="D307" s="11"/>
      <c r="E307" s="11"/>
      <c r="F307" s="11"/>
      <c r="G307" s="23"/>
      <c r="H307" s="23"/>
      <c r="I307" s="11"/>
      <c r="J307" s="11"/>
      <c r="K307" s="11"/>
      <c r="L307" s="11"/>
      <c r="M307" s="11"/>
      <c r="N307" s="11"/>
      <c r="O307" s="11"/>
      <c r="P307" s="11"/>
      <c r="Q307" s="11"/>
      <c r="R307" s="11"/>
      <c r="S307" s="11"/>
      <c r="T307" s="11"/>
      <c r="U307" s="11"/>
      <c r="V307" s="11"/>
      <c r="W307" s="11"/>
      <c r="X307" s="11"/>
      <c r="Y307" s="11"/>
      <c r="Z307" s="11"/>
    </row>
    <row r="308" spans="1:26" ht="14.25" customHeight="1" x14ac:dyDescent="0.2">
      <c r="A308" s="8"/>
      <c r="B308" s="8"/>
      <c r="C308" s="11"/>
      <c r="D308" s="11"/>
      <c r="E308" s="11"/>
      <c r="F308" s="11"/>
      <c r="G308" s="23"/>
      <c r="H308" s="23"/>
      <c r="I308" s="11"/>
      <c r="J308" s="11"/>
      <c r="K308" s="11"/>
      <c r="L308" s="11"/>
      <c r="M308" s="11"/>
      <c r="N308" s="11"/>
      <c r="O308" s="11"/>
      <c r="P308" s="11"/>
      <c r="Q308" s="11"/>
      <c r="R308" s="11"/>
      <c r="S308" s="11"/>
      <c r="T308" s="11"/>
      <c r="U308" s="11"/>
      <c r="V308" s="11"/>
      <c r="W308" s="11"/>
      <c r="X308" s="11"/>
      <c r="Y308" s="11"/>
      <c r="Z308" s="11"/>
    </row>
    <row r="309" spans="1:26" ht="14.25" customHeight="1" x14ac:dyDescent="0.2">
      <c r="A309" s="8"/>
      <c r="B309" s="8"/>
      <c r="C309" s="11"/>
      <c r="D309" s="11"/>
      <c r="E309" s="11"/>
      <c r="F309" s="11"/>
      <c r="G309" s="23"/>
      <c r="H309" s="23"/>
      <c r="I309" s="11"/>
      <c r="J309" s="11"/>
      <c r="K309" s="11"/>
      <c r="L309" s="11"/>
      <c r="M309" s="11"/>
      <c r="N309" s="11"/>
      <c r="O309" s="11"/>
      <c r="P309" s="11"/>
      <c r="Q309" s="11"/>
      <c r="R309" s="11"/>
      <c r="S309" s="11"/>
      <c r="T309" s="11"/>
      <c r="U309" s="11"/>
      <c r="V309" s="11"/>
      <c r="W309" s="11"/>
      <c r="X309" s="11"/>
      <c r="Y309" s="11"/>
      <c r="Z309" s="11"/>
    </row>
    <row r="310" spans="1:26" ht="14.25" customHeight="1" x14ac:dyDescent="0.2">
      <c r="A310" s="8"/>
      <c r="B310" s="8"/>
      <c r="C310" s="11"/>
      <c r="D310" s="11"/>
      <c r="E310" s="11"/>
      <c r="F310" s="11"/>
      <c r="G310" s="23"/>
      <c r="H310" s="23"/>
      <c r="I310" s="11"/>
      <c r="J310" s="11"/>
      <c r="K310" s="11"/>
      <c r="L310" s="11"/>
      <c r="M310" s="11"/>
      <c r="N310" s="11"/>
      <c r="O310" s="11"/>
      <c r="P310" s="11"/>
      <c r="Q310" s="11"/>
      <c r="R310" s="11"/>
      <c r="S310" s="11"/>
      <c r="T310" s="11"/>
      <c r="U310" s="11"/>
      <c r="V310" s="11"/>
      <c r="W310" s="11"/>
      <c r="X310" s="11"/>
      <c r="Y310" s="11"/>
      <c r="Z310" s="11"/>
    </row>
    <row r="311" spans="1:26" ht="14.25" customHeight="1" x14ac:dyDescent="0.2">
      <c r="A311" s="8"/>
      <c r="B311" s="8"/>
      <c r="C311" s="11"/>
      <c r="D311" s="11"/>
      <c r="E311" s="11"/>
      <c r="F311" s="11"/>
      <c r="G311" s="23"/>
      <c r="H311" s="23"/>
      <c r="I311" s="11"/>
      <c r="J311" s="11"/>
      <c r="K311" s="11"/>
      <c r="L311" s="11"/>
      <c r="M311" s="11"/>
      <c r="N311" s="11"/>
      <c r="O311" s="11"/>
      <c r="P311" s="11"/>
      <c r="Q311" s="11"/>
      <c r="R311" s="11"/>
      <c r="S311" s="11"/>
      <c r="T311" s="11"/>
      <c r="U311" s="11"/>
      <c r="V311" s="11"/>
      <c r="W311" s="11"/>
      <c r="X311" s="11"/>
      <c r="Y311" s="11"/>
      <c r="Z311" s="11"/>
    </row>
    <row r="312" spans="1:26" ht="14.25" customHeight="1" x14ac:dyDescent="0.2">
      <c r="A312" s="8"/>
      <c r="B312" s="8"/>
      <c r="C312" s="11"/>
      <c r="D312" s="11"/>
      <c r="E312" s="11"/>
      <c r="F312" s="11"/>
      <c r="G312" s="23"/>
      <c r="H312" s="23"/>
      <c r="I312" s="11"/>
      <c r="J312" s="11"/>
      <c r="K312" s="11"/>
      <c r="L312" s="11"/>
      <c r="M312" s="11"/>
      <c r="N312" s="11"/>
      <c r="O312" s="11"/>
      <c r="P312" s="11"/>
      <c r="Q312" s="11"/>
      <c r="R312" s="11"/>
      <c r="S312" s="11"/>
      <c r="T312" s="11"/>
      <c r="U312" s="11"/>
      <c r="V312" s="11"/>
      <c r="W312" s="11"/>
      <c r="X312" s="11"/>
      <c r="Y312" s="11"/>
      <c r="Z312" s="11"/>
    </row>
    <row r="313" spans="1:26" ht="14.25" customHeight="1" x14ac:dyDescent="0.2">
      <c r="A313" s="8"/>
      <c r="B313" s="8"/>
      <c r="C313" s="11"/>
      <c r="D313" s="11"/>
      <c r="E313" s="11"/>
      <c r="F313" s="11"/>
      <c r="G313" s="23"/>
      <c r="H313" s="23"/>
      <c r="I313" s="11"/>
      <c r="J313" s="11"/>
      <c r="K313" s="11"/>
      <c r="L313" s="11"/>
      <c r="M313" s="11"/>
      <c r="N313" s="11"/>
      <c r="O313" s="11"/>
      <c r="P313" s="11"/>
      <c r="Q313" s="11"/>
      <c r="R313" s="11"/>
      <c r="S313" s="11"/>
      <c r="T313" s="11"/>
      <c r="U313" s="11"/>
      <c r="V313" s="11"/>
      <c r="W313" s="11"/>
      <c r="X313" s="11"/>
      <c r="Y313" s="11"/>
      <c r="Z313" s="11"/>
    </row>
    <row r="314" spans="1:26" ht="14.25" customHeight="1" x14ac:dyDescent="0.2">
      <c r="A314" s="8"/>
      <c r="B314" s="8"/>
      <c r="C314" s="11"/>
      <c r="D314" s="11"/>
      <c r="E314" s="11"/>
      <c r="F314" s="11"/>
      <c r="G314" s="23"/>
      <c r="H314" s="23"/>
      <c r="I314" s="11"/>
      <c r="J314" s="11"/>
      <c r="K314" s="11"/>
      <c r="L314" s="11"/>
      <c r="M314" s="11"/>
      <c r="N314" s="11"/>
      <c r="O314" s="11"/>
      <c r="P314" s="11"/>
      <c r="Q314" s="11"/>
      <c r="R314" s="11"/>
      <c r="S314" s="11"/>
      <c r="T314" s="11"/>
      <c r="U314" s="11"/>
      <c r="V314" s="11"/>
      <c r="W314" s="11"/>
      <c r="X314" s="11"/>
      <c r="Y314" s="11"/>
      <c r="Z314" s="11"/>
    </row>
    <row r="315" spans="1:26" ht="14.25" customHeight="1" x14ac:dyDescent="0.2">
      <c r="A315" s="8"/>
      <c r="B315" s="8"/>
      <c r="C315" s="11"/>
      <c r="D315" s="11"/>
      <c r="E315" s="11"/>
      <c r="F315" s="11"/>
      <c r="G315" s="23"/>
      <c r="H315" s="23"/>
      <c r="I315" s="11"/>
      <c r="J315" s="11"/>
      <c r="K315" s="11"/>
      <c r="L315" s="11"/>
      <c r="M315" s="11"/>
      <c r="N315" s="11"/>
      <c r="O315" s="11"/>
      <c r="P315" s="11"/>
      <c r="Q315" s="11"/>
      <c r="R315" s="11"/>
      <c r="S315" s="11"/>
      <c r="T315" s="11"/>
      <c r="U315" s="11"/>
      <c r="V315" s="11"/>
      <c r="W315" s="11"/>
      <c r="X315" s="11"/>
      <c r="Y315" s="11"/>
      <c r="Z315" s="11"/>
    </row>
    <row r="316" spans="1:26" ht="14.25" customHeight="1" x14ac:dyDescent="0.2">
      <c r="A316" s="8"/>
      <c r="B316" s="8"/>
      <c r="C316" s="11"/>
      <c r="D316" s="11"/>
      <c r="E316" s="11"/>
      <c r="F316" s="11"/>
      <c r="G316" s="23"/>
      <c r="H316" s="23"/>
      <c r="I316" s="11"/>
      <c r="J316" s="11"/>
      <c r="K316" s="11"/>
      <c r="L316" s="11"/>
      <c r="M316" s="11"/>
      <c r="N316" s="11"/>
      <c r="O316" s="11"/>
      <c r="P316" s="11"/>
      <c r="Q316" s="11"/>
      <c r="R316" s="11"/>
      <c r="S316" s="11"/>
      <c r="T316" s="11"/>
      <c r="U316" s="11"/>
      <c r="V316" s="11"/>
      <c r="W316" s="11"/>
      <c r="X316" s="11"/>
      <c r="Y316" s="11"/>
      <c r="Z316" s="11"/>
    </row>
    <row r="317" spans="1:26" ht="14.25" customHeight="1" x14ac:dyDescent="0.2">
      <c r="A317" s="8"/>
      <c r="B317" s="8"/>
      <c r="C317" s="11"/>
      <c r="D317" s="11"/>
      <c r="E317" s="11"/>
      <c r="F317" s="11"/>
      <c r="G317" s="23"/>
      <c r="H317" s="23"/>
      <c r="I317" s="11"/>
      <c r="J317" s="11"/>
      <c r="K317" s="11"/>
      <c r="L317" s="11"/>
      <c r="M317" s="11"/>
      <c r="N317" s="11"/>
      <c r="O317" s="11"/>
      <c r="P317" s="11"/>
      <c r="Q317" s="11"/>
      <c r="R317" s="11"/>
      <c r="S317" s="11"/>
      <c r="T317" s="11"/>
      <c r="U317" s="11"/>
      <c r="V317" s="11"/>
      <c r="W317" s="11"/>
      <c r="X317" s="11"/>
      <c r="Y317" s="11"/>
      <c r="Z317" s="11"/>
    </row>
    <row r="318" spans="1:26" ht="14.25" customHeight="1" x14ac:dyDescent="0.2">
      <c r="A318" s="8"/>
      <c r="B318" s="8"/>
      <c r="C318" s="11"/>
      <c r="D318" s="11"/>
      <c r="E318" s="11"/>
      <c r="F318" s="11"/>
      <c r="G318" s="23"/>
      <c r="H318" s="23"/>
      <c r="I318" s="11"/>
      <c r="J318" s="11"/>
      <c r="K318" s="11"/>
      <c r="L318" s="11"/>
      <c r="M318" s="11"/>
      <c r="N318" s="11"/>
      <c r="O318" s="11"/>
      <c r="P318" s="11"/>
      <c r="Q318" s="11"/>
      <c r="R318" s="11"/>
      <c r="S318" s="11"/>
      <c r="T318" s="11"/>
      <c r="U318" s="11"/>
      <c r="V318" s="11"/>
      <c r="W318" s="11"/>
      <c r="X318" s="11"/>
      <c r="Y318" s="11"/>
      <c r="Z318" s="11"/>
    </row>
    <row r="319" spans="1:26" ht="14.25" customHeight="1" x14ac:dyDescent="0.2">
      <c r="A319" s="8"/>
      <c r="B319" s="8"/>
      <c r="C319" s="11"/>
      <c r="D319" s="11"/>
      <c r="E319" s="11"/>
      <c r="F319" s="11"/>
      <c r="G319" s="23"/>
      <c r="H319" s="23"/>
      <c r="I319" s="11"/>
      <c r="J319" s="11"/>
      <c r="K319" s="11"/>
      <c r="L319" s="11"/>
      <c r="M319" s="11"/>
      <c r="N319" s="11"/>
      <c r="O319" s="11"/>
      <c r="P319" s="11"/>
      <c r="Q319" s="11"/>
      <c r="R319" s="11"/>
      <c r="S319" s="11"/>
      <c r="T319" s="11"/>
      <c r="U319" s="11"/>
      <c r="V319" s="11"/>
      <c r="W319" s="11"/>
      <c r="X319" s="11"/>
      <c r="Y319" s="11"/>
      <c r="Z319" s="11"/>
    </row>
    <row r="320" spans="1:26" ht="14.25" customHeight="1" x14ac:dyDescent="0.2">
      <c r="A320" s="8"/>
      <c r="B320" s="8"/>
      <c r="C320" s="11"/>
      <c r="D320" s="11"/>
      <c r="E320" s="11"/>
      <c r="F320" s="11"/>
      <c r="G320" s="23"/>
      <c r="H320" s="23"/>
      <c r="I320" s="11"/>
      <c r="J320" s="11"/>
      <c r="K320" s="11"/>
      <c r="L320" s="11"/>
      <c r="M320" s="11"/>
      <c r="N320" s="11"/>
      <c r="O320" s="11"/>
      <c r="P320" s="11"/>
      <c r="Q320" s="11"/>
      <c r="R320" s="11"/>
      <c r="S320" s="11"/>
      <c r="T320" s="11"/>
      <c r="U320" s="11"/>
      <c r="V320" s="11"/>
      <c r="W320" s="11"/>
      <c r="X320" s="11"/>
      <c r="Y320" s="11"/>
      <c r="Z320" s="11"/>
    </row>
    <row r="321" spans="1:26" ht="14.25" customHeight="1" x14ac:dyDescent="0.2">
      <c r="A321" s="8"/>
      <c r="B321" s="8"/>
      <c r="C321" s="11"/>
      <c r="D321" s="11"/>
      <c r="E321" s="11"/>
      <c r="F321" s="11"/>
      <c r="G321" s="23"/>
      <c r="H321" s="23"/>
      <c r="I321" s="11"/>
      <c r="J321" s="11"/>
      <c r="K321" s="11"/>
      <c r="L321" s="11"/>
      <c r="M321" s="11"/>
      <c r="N321" s="11"/>
      <c r="O321" s="11"/>
      <c r="P321" s="11"/>
      <c r="Q321" s="11"/>
      <c r="R321" s="11"/>
      <c r="S321" s="11"/>
      <c r="T321" s="11"/>
      <c r="U321" s="11"/>
      <c r="V321" s="11"/>
      <c r="W321" s="11"/>
      <c r="X321" s="11"/>
      <c r="Y321" s="11"/>
      <c r="Z321" s="11"/>
    </row>
    <row r="322" spans="1:26" ht="14.25" customHeight="1" x14ac:dyDescent="0.2">
      <c r="A322" s="8"/>
      <c r="B322" s="8"/>
      <c r="C322" s="11"/>
      <c r="D322" s="11"/>
      <c r="E322" s="11"/>
      <c r="F322" s="11"/>
      <c r="G322" s="23"/>
      <c r="H322" s="23"/>
      <c r="I322" s="11"/>
      <c r="J322" s="11"/>
      <c r="K322" s="11"/>
      <c r="L322" s="11"/>
      <c r="M322" s="11"/>
      <c r="N322" s="11"/>
      <c r="O322" s="11"/>
      <c r="P322" s="11"/>
      <c r="Q322" s="11"/>
      <c r="R322" s="11"/>
      <c r="S322" s="11"/>
      <c r="T322" s="11"/>
      <c r="U322" s="11"/>
      <c r="V322" s="11"/>
      <c r="W322" s="11"/>
      <c r="X322" s="11"/>
      <c r="Y322" s="11"/>
      <c r="Z322" s="11"/>
    </row>
    <row r="323" spans="1:26" ht="14.25" customHeight="1" x14ac:dyDescent="0.2">
      <c r="A323" s="8"/>
      <c r="B323" s="8"/>
      <c r="C323" s="11"/>
      <c r="D323" s="11"/>
      <c r="E323" s="11"/>
      <c r="F323" s="11"/>
      <c r="G323" s="23"/>
      <c r="H323" s="23"/>
      <c r="I323" s="11"/>
      <c r="J323" s="11"/>
      <c r="K323" s="11"/>
      <c r="L323" s="11"/>
      <c r="M323" s="11"/>
      <c r="N323" s="11"/>
      <c r="O323" s="11"/>
      <c r="P323" s="11"/>
      <c r="Q323" s="11"/>
      <c r="R323" s="11"/>
      <c r="S323" s="11"/>
      <c r="T323" s="11"/>
      <c r="U323" s="11"/>
      <c r="V323" s="11"/>
      <c r="W323" s="11"/>
      <c r="X323" s="11"/>
      <c r="Y323" s="11"/>
      <c r="Z323" s="11"/>
    </row>
    <row r="324" spans="1:26" ht="14.25" customHeight="1" x14ac:dyDescent="0.2">
      <c r="A324" s="8"/>
      <c r="B324" s="8"/>
      <c r="C324" s="11"/>
      <c r="D324" s="11"/>
      <c r="E324" s="11"/>
      <c r="F324" s="11"/>
      <c r="G324" s="23"/>
      <c r="H324" s="23"/>
      <c r="I324" s="11"/>
      <c r="J324" s="11"/>
      <c r="K324" s="11"/>
      <c r="L324" s="11"/>
      <c r="M324" s="11"/>
      <c r="N324" s="11"/>
      <c r="O324" s="11"/>
      <c r="P324" s="11"/>
      <c r="Q324" s="11"/>
      <c r="R324" s="11"/>
      <c r="S324" s="11"/>
      <c r="T324" s="11"/>
      <c r="U324" s="11"/>
      <c r="V324" s="11"/>
      <c r="W324" s="11"/>
      <c r="X324" s="11"/>
      <c r="Y324" s="11"/>
      <c r="Z324" s="11"/>
    </row>
    <row r="325" spans="1:26" ht="14.25" customHeight="1" x14ac:dyDescent="0.2">
      <c r="A325" s="8"/>
      <c r="B325" s="8"/>
      <c r="C325" s="11"/>
      <c r="D325" s="11"/>
      <c r="E325" s="11"/>
      <c r="F325" s="11"/>
      <c r="G325" s="23"/>
      <c r="H325" s="23"/>
      <c r="I325" s="11"/>
      <c r="J325" s="11"/>
      <c r="K325" s="11"/>
      <c r="L325" s="11"/>
      <c r="M325" s="11"/>
      <c r="N325" s="11"/>
      <c r="O325" s="11"/>
      <c r="P325" s="11"/>
      <c r="Q325" s="11"/>
      <c r="R325" s="11"/>
      <c r="S325" s="11"/>
      <c r="T325" s="11"/>
      <c r="U325" s="11"/>
      <c r="V325" s="11"/>
      <c r="W325" s="11"/>
      <c r="X325" s="11"/>
      <c r="Y325" s="11"/>
      <c r="Z325" s="11"/>
    </row>
    <row r="326" spans="1:26" ht="14.25" customHeight="1" x14ac:dyDescent="0.2">
      <c r="A326" s="8"/>
      <c r="B326" s="8"/>
      <c r="C326" s="11"/>
      <c r="D326" s="11"/>
      <c r="E326" s="11"/>
      <c r="F326" s="11"/>
      <c r="G326" s="23"/>
      <c r="H326" s="23"/>
      <c r="I326" s="11"/>
      <c r="J326" s="11"/>
      <c r="K326" s="11"/>
      <c r="L326" s="11"/>
      <c r="M326" s="11"/>
      <c r="N326" s="11"/>
      <c r="O326" s="11"/>
      <c r="P326" s="11"/>
      <c r="Q326" s="11"/>
      <c r="R326" s="11"/>
      <c r="S326" s="11"/>
      <c r="T326" s="11"/>
      <c r="U326" s="11"/>
      <c r="V326" s="11"/>
      <c r="W326" s="11"/>
      <c r="X326" s="11"/>
      <c r="Y326" s="11"/>
      <c r="Z326" s="11"/>
    </row>
    <row r="327" spans="1:26" ht="14.25" customHeight="1" x14ac:dyDescent="0.2">
      <c r="A327" s="8"/>
      <c r="B327" s="8"/>
      <c r="C327" s="11"/>
      <c r="D327" s="11"/>
      <c r="E327" s="11"/>
      <c r="F327" s="11"/>
      <c r="G327" s="23"/>
      <c r="H327" s="23"/>
      <c r="I327" s="11"/>
      <c r="J327" s="11"/>
      <c r="K327" s="11"/>
      <c r="L327" s="11"/>
      <c r="M327" s="11"/>
      <c r="N327" s="11"/>
      <c r="O327" s="11"/>
      <c r="P327" s="11"/>
      <c r="Q327" s="11"/>
      <c r="R327" s="11"/>
      <c r="S327" s="11"/>
      <c r="T327" s="11"/>
      <c r="U327" s="11"/>
      <c r="V327" s="11"/>
      <c r="W327" s="11"/>
      <c r="X327" s="11"/>
      <c r="Y327" s="11"/>
      <c r="Z327" s="11"/>
    </row>
    <row r="328" spans="1:26" ht="14.25" customHeight="1" x14ac:dyDescent="0.2">
      <c r="A328" s="8"/>
      <c r="B328" s="8"/>
      <c r="C328" s="11"/>
      <c r="D328" s="11"/>
      <c r="E328" s="11"/>
      <c r="F328" s="11"/>
      <c r="G328" s="23"/>
      <c r="H328" s="23"/>
      <c r="I328" s="11"/>
      <c r="J328" s="11"/>
      <c r="K328" s="11"/>
      <c r="L328" s="11"/>
      <c r="M328" s="11"/>
      <c r="N328" s="11"/>
      <c r="O328" s="11"/>
      <c r="P328" s="11"/>
      <c r="Q328" s="11"/>
      <c r="R328" s="11"/>
      <c r="S328" s="11"/>
      <c r="T328" s="11"/>
      <c r="U328" s="11"/>
      <c r="V328" s="11"/>
      <c r="W328" s="11"/>
      <c r="X328" s="11"/>
      <c r="Y328" s="11"/>
      <c r="Z328" s="11"/>
    </row>
    <row r="329" spans="1:26" ht="14.25" customHeight="1" x14ac:dyDescent="0.2">
      <c r="A329" s="8"/>
      <c r="B329" s="8"/>
      <c r="C329" s="11"/>
      <c r="D329" s="11"/>
      <c r="E329" s="11"/>
      <c r="F329" s="11"/>
      <c r="G329" s="23"/>
      <c r="H329" s="23"/>
      <c r="I329" s="11"/>
      <c r="J329" s="11"/>
      <c r="K329" s="11"/>
      <c r="L329" s="11"/>
      <c r="M329" s="11"/>
      <c r="N329" s="11"/>
      <c r="O329" s="11"/>
      <c r="P329" s="11"/>
      <c r="Q329" s="11"/>
      <c r="R329" s="11"/>
      <c r="S329" s="11"/>
      <c r="T329" s="11"/>
      <c r="U329" s="11"/>
      <c r="V329" s="11"/>
      <c r="W329" s="11"/>
      <c r="X329" s="11"/>
      <c r="Y329" s="11"/>
      <c r="Z329" s="11"/>
    </row>
    <row r="330" spans="1:26" ht="14.25" customHeight="1" x14ac:dyDescent="0.2">
      <c r="A330" s="8"/>
      <c r="B330" s="8"/>
      <c r="C330" s="11"/>
      <c r="D330" s="11"/>
      <c r="E330" s="11"/>
      <c r="F330" s="11"/>
      <c r="G330" s="23"/>
      <c r="H330" s="23"/>
      <c r="I330" s="11"/>
      <c r="J330" s="11"/>
      <c r="K330" s="11"/>
      <c r="L330" s="11"/>
      <c r="M330" s="11"/>
      <c r="N330" s="11"/>
      <c r="O330" s="11"/>
      <c r="P330" s="11"/>
      <c r="Q330" s="11"/>
      <c r="R330" s="11"/>
      <c r="S330" s="11"/>
      <c r="T330" s="11"/>
      <c r="U330" s="11"/>
      <c r="V330" s="11"/>
      <c r="W330" s="11"/>
      <c r="X330" s="11"/>
      <c r="Y330" s="11"/>
      <c r="Z330" s="11"/>
    </row>
    <row r="331" spans="1:26" ht="14.25" customHeight="1" x14ac:dyDescent="0.2">
      <c r="A331" s="8"/>
      <c r="B331" s="8"/>
      <c r="C331" s="11"/>
      <c r="D331" s="11"/>
      <c r="E331" s="11"/>
      <c r="F331" s="11"/>
      <c r="G331" s="23"/>
      <c r="H331" s="23"/>
      <c r="I331" s="11"/>
      <c r="J331" s="11"/>
      <c r="K331" s="11"/>
      <c r="L331" s="11"/>
      <c r="M331" s="11"/>
      <c r="N331" s="11"/>
      <c r="O331" s="11"/>
      <c r="P331" s="11"/>
      <c r="Q331" s="11"/>
      <c r="R331" s="11"/>
      <c r="S331" s="11"/>
      <c r="T331" s="11"/>
      <c r="U331" s="11"/>
      <c r="V331" s="11"/>
      <c r="W331" s="11"/>
      <c r="X331" s="11"/>
      <c r="Y331" s="11"/>
      <c r="Z331" s="11"/>
    </row>
    <row r="332" spans="1:26" ht="14.25" customHeight="1" x14ac:dyDescent="0.2">
      <c r="A332" s="8"/>
      <c r="B332" s="8"/>
      <c r="C332" s="11"/>
      <c r="D332" s="11"/>
      <c r="E332" s="11"/>
      <c r="F332" s="11"/>
      <c r="G332" s="23"/>
      <c r="H332" s="23"/>
      <c r="I332" s="11"/>
      <c r="J332" s="11"/>
      <c r="K332" s="11"/>
      <c r="L332" s="11"/>
      <c r="M332" s="11"/>
      <c r="N332" s="11"/>
      <c r="O332" s="11"/>
      <c r="P332" s="11"/>
      <c r="Q332" s="11"/>
      <c r="R332" s="11"/>
      <c r="S332" s="11"/>
      <c r="T332" s="11"/>
      <c r="U332" s="11"/>
      <c r="V332" s="11"/>
      <c r="W332" s="11"/>
      <c r="X332" s="11"/>
      <c r="Y332" s="11"/>
      <c r="Z332" s="11"/>
    </row>
    <row r="333" spans="1:26" ht="14.25" customHeight="1" x14ac:dyDescent="0.2">
      <c r="A333" s="8"/>
      <c r="B333" s="8"/>
      <c r="C333" s="11"/>
      <c r="D333" s="11"/>
      <c r="E333" s="11"/>
      <c r="F333" s="11"/>
      <c r="G333" s="23"/>
      <c r="H333" s="23"/>
      <c r="I333" s="11"/>
      <c r="J333" s="11"/>
      <c r="K333" s="11"/>
      <c r="L333" s="11"/>
      <c r="M333" s="11"/>
      <c r="N333" s="11"/>
      <c r="O333" s="11"/>
      <c r="P333" s="11"/>
      <c r="Q333" s="11"/>
      <c r="R333" s="11"/>
      <c r="S333" s="11"/>
      <c r="T333" s="11"/>
      <c r="U333" s="11"/>
      <c r="V333" s="11"/>
      <c r="W333" s="11"/>
      <c r="X333" s="11"/>
      <c r="Y333" s="11"/>
      <c r="Z333" s="11"/>
    </row>
    <row r="334" spans="1:26" ht="14.25" customHeight="1" x14ac:dyDescent="0.2">
      <c r="A334" s="8"/>
      <c r="B334" s="8"/>
      <c r="C334" s="11"/>
      <c r="D334" s="11"/>
      <c r="E334" s="11"/>
      <c r="F334" s="11"/>
      <c r="G334" s="23"/>
      <c r="H334" s="23"/>
      <c r="I334" s="11"/>
      <c r="J334" s="11"/>
      <c r="K334" s="11"/>
      <c r="L334" s="11"/>
      <c r="M334" s="11"/>
      <c r="N334" s="11"/>
      <c r="O334" s="11"/>
      <c r="P334" s="11"/>
      <c r="Q334" s="11"/>
      <c r="R334" s="11"/>
      <c r="S334" s="11"/>
      <c r="T334" s="11"/>
      <c r="U334" s="11"/>
      <c r="V334" s="11"/>
      <c r="W334" s="11"/>
      <c r="X334" s="11"/>
      <c r="Y334" s="11"/>
      <c r="Z334" s="11"/>
    </row>
    <row r="335" spans="1:26" ht="14.25" customHeight="1" x14ac:dyDescent="0.2">
      <c r="A335" s="8"/>
      <c r="B335" s="8"/>
      <c r="C335" s="11"/>
      <c r="D335" s="11"/>
      <c r="E335" s="11"/>
      <c r="F335" s="11"/>
      <c r="G335" s="23"/>
      <c r="H335" s="23"/>
      <c r="I335" s="11"/>
      <c r="J335" s="11"/>
      <c r="K335" s="11"/>
      <c r="L335" s="11"/>
      <c r="M335" s="11"/>
      <c r="N335" s="11"/>
      <c r="O335" s="11"/>
      <c r="P335" s="11"/>
      <c r="Q335" s="11"/>
      <c r="R335" s="11"/>
      <c r="S335" s="11"/>
      <c r="T335" s="11"/>
      <c r="U335" s="11"/>
      <c r="V335" s="11"/>
      <c r="W335" s="11"/>
      <c r="X335" s="11"/>
      <c r="Y335" s="11"/>
      <c r="Z335" s="11"/>
    </row>
    <row r="336" spans="1:26" ht="14.25" customHeight="1" x14ac:dyDescent="0.2">
      <c r="A336" s="8"/>
      <c r="B336" s="8"/>
      <c r="C336" s="11"/>
      <c r="D336" s="11"/>
      <c r="E336" s="11"/>
      <c r="F336" s="11"/>
      <c r="G336" s="23"/>
      <c r="H336" s="23"/>
      <c r="I336" s="11"/>
      <c r="J336" s="11"/>
      <c r="K336" s="11"/>
      <c r="L336" s="11"/>
      <c r="M336" s="11"/>
      <c r="N336" s="11"/>
      <c r="O336" s="11"/>
      <c r="P336" s="11"/>
      <c r="Q336" s="11"/>
      <c r="R336" s="11"/>
      <c r="S336" s="11"/>
      <c r="T336" s="11"/>
      <c r="U336" s="11"/>
      <c r="V336" s="11"/>
      <c r="W336" s="11"/>
      <c r="X336" s="11"/>
      <c r="Y336" s="11"/>
      <c r="Z336" s="11"/>
    </row>
    <row r="337" spans="1:26" ht="14.25" customHeight="1" x14ac:dyDescent="0.2">
      <c r="A337" s="8"/>
      <c r="B337" s="8"/>
      <c r="C337" s="11"/>
      <c r="D337" s="11"/>
      <c r="E337" s="11"/>
      <c r="F337" s="11"/>
      <c r="G337" s="23"/>
      <c r="H337" s="23"/>
      <c r="I337" s="11"/>
      <c r="J337" s="11"/>
      <c r="K337" s="11"/>
      <c r="L337" s="11"/>
      <c r="M337" s="11"/>
      <c r="N337" s="11"/>
      <c r="O337" s="11"/>
      <c r="P337" s="11"/>
      <c r="Q337" s="11"/>
      <c r="R337" s="11"/>
      <c r="S337" s="11"/>
      <c r="T337" s="11"/>
      <c r="U337" s="11"/>
      <c r="V337" s="11"/>
      <c r="W337" s="11"/>
      <c r="X337" s="11"/>
      <c r="Y337" s="11"/>
      <c r="Z337" s="11"/>
    </row>
    <row r="338" spans="1:26" ht="14.25" customHeight="1" x14ac:dyDescent="0.2">
      <c r="A338" s="8"/>
      <c r="B338" s="8"/>
      <c r="C338" s="11"/>
      <c r="D338" s="11"/>
      <c r="E338" s="11"/>
      <c r="F338" s="11"/>
      <c r="G338" s="23"/>
      <c r="H338" s="23"/>
      <c r="I338" s="11"/>
      <c r="J338" s="11"/>
      <c r="K338" s="11"/>
      <c r="L338" s="11"/>
      <c r="M338" s="11"/>
      <c r="N338" s="11"/>
      <c r="O338" s="11"/>
      <c r="P338" s="11"/>
      <c r="Q338" s="11"/>
      <c r="R338" s="11"/>
      <c r="S338" s="11"/>
      <c r="T338" s="11"/>
      <c r="U338" s="11"/>
      <c r="V338" s="11"/>
      <c r="W338" s="11"/>
      <c r="X338" s="11"/>
      <c r="Y338" s="11"/>
      <c r="Z338" s="11"/>
    </row>
    <row r="339" spans="1:26" ht="14.25" customHeight="1" x14ac:dyDescent="0.2">
      <c r="A339" s="8"/>
      <c r="B339" s="8"/>
      <c r="C339" s="11"/>
      <c r="D339" s="11"/>
      <c r="E339" s="11"/>
      <c r="F339" s="11"/>
      <c r="G339" s="23"/>
      <c r="H339" s="23"/>
      <c r="I339" s="11"/>
      <c r="J339" s="11"/>
      <c r="K339" s="11"/>
      <c r="L339" s="11"/>
      <c r="M339" s="11"/>
      <c r="N339" s="11"/>
      <c r="O339" s="11"/>
      <c r="P339" s="11"/>
      <c r="Q339" s="11"/>
      <c r="R339" s="11"/>
      <c r="S339" s="11"/>
      <c r="T339" s="11"/>
      <c r="U339" s="11"/>
      <c r="V339" s="11"/>
      <c r="W339" s="11"/>
      <c r="X339" s="11"/>
      <c r="Y339" s="11"/>
      <c r="Z339" s="11"/>
    </row>
    <row r="340" spans="1:26" ht="14.25" customHeight="1" x14ac:dyDescent="0.2">
      <c r="A340" s="8"/>
      <c r="B340" s="8"/>
      <c r="C340" s="11"/>
      <c r="D340" s="11"/>
      <c r="E340" s="11"/>
      <c r="F340" s="11"/>
      <c r="G340" s="23"/>
      <c r="H340" s="23"/>
      <c r="I340" s="11"/>
      <c r="J340" s="11"/>
      <c r="K340" s="11"/>
      <c r="L340" s="11"/>
      <c r="M340" s="11"/>
      <c r="N340" s="11"/>
      <c r="O340" s="11"/>
      <c r="P340" s="11"/>
      <c r="Q340" s="11"/>
      <c r="R340" s="11"/>
      <c r="S340" s="11"/>
      <c r="T340" s="11"/>
      <c r="U340" s="11"/>
      <c r="V340" s="11"/>
      <c r="W340" s="11"/>
      <c r="X340" s="11"/>
      <c r="Y340" s="11"/>
      <c r="Z340" s="11"/>
    </row>
    <row r="341" spans="1:26" ht="14.25" customHeight="1" x14ac:dyDescent="0.2">
      <c r="A341" s="8"/>
      <c r="B341" s="8"/>
      <c r="C341" s="11"/>
      <c r="D341" s="11"/>
      <c r="E341" s="11"/>
      <c r="F341" s="11"/>
      <c r="G341" s="23"/>
      <c r="H341" s="23"/>
      <c r="I341" s="11"/>
      <c r="J341" s="11"/>
      <c r="K341" s="11"/>
      <c r="L341" s="11"/>
      <c r="M341" s="11"/>
      <c r="N341" s="11"/>
      <c r="O341" s="11"/>
      <c r="P341" s="11"/>
      <c r="Q341" s="11"/>
      <c r="R341" s="11"/>
      <c r="S341" s="11"/>
      <c r="T341" s="11"/>
      <c r="U341" s="11"/>
      <c r="V341" s="11"/>
      <c r="W341" s="11"/>
      <c r="X341" s="11"/>
      <c r="Y341" s="11"/>
      <c r="Z341" s="11"/>
    </row>
    <row r="342" spans="1:26" ht="14.25" customHeight="1" x14ac:dyDescent="0.2">
      <c r="A342" s="8"/>
      <c r="B342" s="8"/>
      <c r="C342" s="11"/>
      <c r="D342" s="11"/>
      <c r="E342" s="11"/>
      <c r="F342" s="11"/>
      <c r="G342" s="23"/>
      <c r="H342" s="23"/>
      <c r="I342" s="11"/>
      <c r="J342" s="11"/>
      <c r="K342" s="11"/>
      <c r="L342" s="11"/>
      <c r="M342" s="11"/>
      <c r="N342" s="11"/>
      <c r="O342" s="11"/>
      <c r="P342" s="11"/>
      <c r="Q342" s="11"/>
      <c r="R342" s="11"/>
      <c r="S342" s="11"/>
      <c r="T342" s="11"/>
      <c r="U342" s="11"/>
      <c r="V342" s="11"/>
      <c r="W342" s="11"/>
      <c r="X342" s="11"/>
      <c r="Y342" s="11"/>
      <c r="Z342" s="11"/>
    </row>
    <row r="343" spans="1:26" ht="14.25" customHeight="1" x14ac:dyDescent="0.2">
      <c r="A343" s="8"/>
      <c r="B343" s="8"/>
      <c r="C343" s="11"/>
      <c r="D343" s="11"/>
      <c r="E343" s="11"/>
      <c r="F343" s="11"/>
      <c r="G343" s="23"/>
      <c r="H343" s="23"/>
      <c r="I343" s="11"/>
      <c r="J343" s="11"/>
      <c r="K343" s="11"/>
      <c r="L343" s="11"/>
      <c r="M343" s="11"/>
      <c r="N343" s="11"/>
      <c r="O343" s="11"/>
      <c r="P343" s="11"/>
      <c r="Q343" s="11"/>
      <c r="R343" s="11"/>
      <c r="S343" s="11"/>
      <c r="T343" s="11"/>
      <c r="U343" s="11"/>
      <c r="V343" s="11"/>
      <c r="W343" s="11"/>
      <c r="X343" s="11"/>
      <c r="Y343" s="11"/>
      <c r="Z343" s="11"/>
    </row>
    <row r="344" spans="1:26" ht="14.25" customHeight="1" x14ac:dyDescent="0.2">
      <c r="A344" s="8"/>
      <c r="B344" s="8"/>
      <c r="C344" s="11"/>
      <c r="D344" s="11"/>
      <c r="E344" s="11"/>
      <c r="F344" s="11"/>
      <c r="G344" s="23"/>
      <c r="H344" s="23"/>
      <c r="I344" s="11"/>
      <c r="J344" s="11"/>
      <c r="K344" s="11"/>
      <c r="L344" s="11"/>
      <c r="M344" s="11"/>
      <c r="N344" s="11"/>
      <c r="O344" s="11"/>
      <c r="P344" s="11"/>
      <c r="Q344" s="11"/>
      <c r="R344" s="11"/>
      <c r="S344" s="11"/>
      <c r="T344" s="11"/>
      <c r="U344" s="11"/>
      <c r="V344" s="11"/>
      <c r="W344" s="11"/>
      <c r="X344" s="11"/>
      <c r="Y344" s="11"/>
      <c r="Z344" s="11"/>
    </row>
    <row r="345" spans="1:26" ht="14.25" customHeight="1" x14ac:dyDescent="0.2">
      <c r="A345" s="8"/>
      <c r="B345" s="8"/>
      <c r="C345" s="11"/>
      <c r="D345" s="11"/>
      <c r="E345" s="11"/>
      <c r="F345" s="11"/>
      <c r="G345" s="23"/>
      <c r="H345" s="23"/>
      <c r="I345" s="11"/>
      <c r="J345" s="11"/>
      <c r="K345" s="11"/>
      <c r="L345" s="11"/>
      <c r="M345" s="11"/>
      <c r="N345" s="11"/>
      <c r="O345" s="11"/>
      <c r="P345" s="11"/>
      <c r="Q345" s="11"/>
      <c r="R345" s="11"/>
      <c r="S345" s="11"/>
      <c r="T345" s="11"/>
      <c r="U345" s="11"/>
      <c r="V345" s="11"/>
      <c r="W345" s="11"/>
      <c r="X345" s="11"/>
      <c r="Y345" s="11"/>
      <c r="Z345" s="11"/>
    </row>
    <row r="346" spans="1:26" ht="14.25" customHeight="1" x14ac:dyDescent="0.2">
      <c r="A346" s="8"/>
      <c r="B346" s="8"/>
      <c r="C346" s="11"/>
      <c r="D346" s="11"/>
      <c r="E346" s="11"/>
      <c r="F346" s="11"/>
      <c r="G346" s="23"/>
      <c r="H346" s="23"/>
      <c r="I346" s="11"/>
      <c r="J346" s="11"/>
      <c r="K346" s="11"/>
      <c r="L346" s="11"/>
      <c r="M346" s="11"/>
      <c r="N346" s="11"/>
      <c r="O346" s="11"/>
      <c r="P346" s="11"/>
      <c r="Q346" s="11"/>
      <c r="R346" s="11"/>
      <c r="S346" s="11"/>
      <c r="T346" s="11"/>
      <c r="U346" s="11"/>
      <c r="V346" s="11"/>
      <c r="W346" s="11"/>
      <c r="X346" s="11"/>
      <c r="Y346" s="11"/>
      <c r="Z346" s="11"/>
    </row>
    <row r="347" spans="1:26" ht="14.25" customHeight="1" x14ac:dyDescent="0.2">
      <c r="A347" s="8"/>
      <c r="B347" s="8"/>
      <c r="C347" s="11"/>
      <c r="D347" s="11"/>
      <c r="E347" s="11"/>
      <c r="F347" s="11"/>
      <c r="G347" s="23"/>
      <c r="H347" s="23"/>
      <c r="I347" s="11"/>
      <c r="J347" s="11"/>
      <c r="K347" s="11"/>
      <c r="L347" s="11"/>
      <c r="M347" s="11"/>
      <c r="N347" s="11"/>
      <c r="O347" s="11"/>
      <c r="P347" s="11"/>
      <c r="Q347" s="11"/>
      <c r="R347" s="11"/>
      <c r="S347" s="11"/>
      <c r="T347" s="11"/>
      <c r="U347" s="11"/>
      <c r="V347" s="11"/>
      <c r="W347" s="11"/>
      <c r="X347" s="11"/>
      <c r="Y347" s="11"/>
      <c r="Z347" s="11"/>
    </row>
    <row r="348" spans="1:26" ht="14.25" customHeight="1" x14ac:dyDescent="0.2">
      <c r="A348" s="8"/>
      <c r="B348" s="8"/>
      <c r="C348" s="11"/>
      <c r="D348" s="11"/>
      <c r="E348" s="11"/>
      <c r="F348" s="11"/>
      <c r="G348" s="23"/>
      <c r="H348" s="23"/>
      <c r="I348" s="11"/>
      <c r="J348" s="11"/>
      <c r="K348" s="11"/>
      <c r="L348" s="11"/>
      <c r="M348" s="11"/>
      <c r="N348" s="11"/>
      <c r="O348" s="11"/>
      <c r="P348" s="11"/>
      <c r="Q348" s="11"/>
      <c r="R348" s="11"/>
      <c r="S348" s="11"/>
      <c r="T348" s="11"/>
      <c r="U348" s="11"/>
      <c r="V348" s="11"/>
      <c r="W348" s="11"/>
      <c r="X348" s="11"/>
      <c r="Y348" s="11"/>
      <c r="Z348" s="11"/>
    </row>
    <row r="349" spans="1:26" ht="14.25" customHeight="1" x14ac:dyDescent="0.2">
      <c r="A349" s="8"/>
      <c r="B349" s="8"/>
      <c r="C349" s="11"/>
      <c r="D349" s="11"/>
      <c r="E349" s="11"/>
      <c r="F349" s="11"/>
      <c r="G349" s="23"/>
      <c r="H349" s="23"/>
      <c r="I349" s="11"/>
      <c r="J349" s="11"/>
      <c r="K349" s="11"/>
      <c r="L349" s="11"/>
      <c r="M349" s="11"/>
      <c r="N349" s="11"/>
      <c r="O349" s="11"/>
      <c r="P349" s="11"/>
      <c r="Q349" s="11"/>
      <c r="R349" s="11"/>
      <c r="S349" s="11"/>
      <c r="T349" s="11"/>
      <c r="U349" s="11"/>
      <c r="V349" s="11"/>
      <c r="W349" s="11"/>
      <c r="X349" s="11"/>
      <c r="Y349" s="11"/>
      <c r="Z349" s="11"/>
    </row>
    <row r="350" spans="1:26" ht="14.25" customHeight="1" x14ac:dyDescent="0.2">
      <c r="A350" s="8"/>
      <c r="B350" s="8"/>
      <c r="C350" s="11"/>
      <c r="D350" s="11"/>
      <c r="E350" s="11"/>
      <c r="F350" s="11"/>
      <c r="G350" s="23"/>
      <c r="H350" s="23"/>
      <c r="I350" s="11"/>
      <c r="J350" s="11"/>
      <c r="K350" s="11"/>
      <c r="L350" s="11"/>
      <c r="M350" s="11"/>
      <c r="N350" s="11"/>
      <c r="O350" s="11"/>
      <c r="P350" s="11"/>
      <c r="Q350" s="11"/>
      <c r="R350" s="11"/>
      <c r="S350" s="11"/>
      <c r="T350" s="11"/>
      <c r="U350" s="11"/>
      <c r="V350" s="11"/>
      <c r="W350" s="11"/>
      <c r="X350" s="11"/>
      <c r="Y350" s="11"/>
      <c r="Z350" s="11"/>
    </row>
    <row r="351" spans="1:26" ht="14.25" customHeight="1" x14ac:dyDescent="0.2">
      <c r="A351" s="8"/>
      <c r="B351" s="8"/>
      <c r="C351" s="11"/>
      <c r="D351" s="11"/>
      <c r="E351" s="11"/>
      <c r="F351" s="11"/>
      <c r="G351" s="23"/>
      <c r="H351" s="23"/>
      <c r="I351" s="11"/>
      <c r="J351" s="11"/>
      <c r="K351" s="11"/>
      <c r="L351" s="11"/>
      <c r="M351" s="11"/>
      <c r="N351" s="11"/>
      <c r="O351" s="11"/>
      <c r="P351" s="11"/>
      <c r="Q351" s="11"/>
      <c r="R351" s="11"/>
      <c r="S351" s="11"/>
      <c r="T351" s="11"/>
      <c r="U351" s="11"/>
      <c r="V351" s="11"/>
      <c r="W351" s="11"/>
      <c r="X351" s="11"/>
      <c r="Y351" s="11"/>
      <c r="Z351" s="11"/>
    </row>
    <row r="352" spans="1:26" ht="14.25" customHeight="1" x14ac:dyDescent="0.2">
      <c r="A352" s="8"/>
      <c r="B352" s="8"/>
      <c r="C352" s="11"/>
      <c r="D352" s="11"/>
      <c r="E352" s="11"/>
      <c r="F352" s="11"/>
      <c r="G352" s="23"/>
      <c r="H352" s="23"/>
      <c r="I352" s="11"/>
      <c r="J352" s="11"/>
      <c r="K352" s="11"/>
      <c r="L352" s="11"/>
      <c r="M352" s="11"/>
      <c r="N352" s="11"/>
      <c r="O352" s="11"/>
      <c r="P352" s="11"/>
      <c r="Q352" s="11"/>
      <c r="R352" s="11"/>
      <c r="S352" s="11"/>
      <c r="T352" s="11"/>
      <c r="U352" s="11"/>
      <c r="V352" s="11"/>
      <c r="W352" s="11"/>
      <c r="X352" s="11"/>
      <c r="Y352" s="11"/>
      <c r="Z352" s="11"/>
    </row>
    <row r="353" spans="1:26" ht="14.25" customHeight="1" x14ac:dyDescent="0.2">
      <c r="A353" s="8"/>
      <c r="B353" s="8"/>
      <c r="C353" s="11"/>
      <c r="D353" s="11"/>
      <c r="E353" s="11"/>
      <c r="F353" s="11"/>
      <c r="G353" s="23"/>
      <c r="H353" s="23"/>
      <c r="I353" s="11"/>
      <c r="J353" s="11"/>
      <c r="K353" s="11"/>
      <c r="L353" s="11"/>
      <c r="M353" s="11"/>
      <c r="N353" s="11"/>
      <c r="O353" s="11"/>
      <c r="P353" s="11"/>
      <c r="Q353" s="11"/>
      <c r="R353" s="11"/>
      <c r="S353" s="11"/>
      <c r="T353" s="11"/>
      <c r="U353" s="11"/>
      <c r="V353" s="11"/>
      <c r="W353" s="11"/>
      <c r="X353" s="11"/>
      <c r="Y353" s="11"/>
      <c r="Z353" s="11"/>
    </row>
    <row r="354" spans="1:26" ht="14.25" customHeight="1" x14ac:dyDescent="0.2">
      <c r="A354" s="8"/>
      <c r="B354" s="8"/>
      <c r="C354" s="11"/>
      <c r="D354" s="11"/>
      <c r="E354" s="11"/>
      <c r="F354" s="11"/>
      <c r="G354" s="23"/>
      <c r="H354" s="23"/>
      <c r="I354" s="11"/>
      <c r="J354" s="11"/>
      <c r="K354" s="11"/>
      <c r="L354" s="11"/>
      <c r="M354" s="11"/>
      <c r="N354" s="11"/>
      <c r="O354" s="11"/>
      <c r="P354" s="11"/>
      <c r="Q354" s="11"/>
      <c r="R354" s="11"/>
      <c r="S354" s="11"/>
      <c r="T354" s="11"/>
      <c r="U354" s="11"/>
      <c r="V354" s="11"/>
      <c r="W354" s="11"/>
      <c r="X354" s="11"/>
      <c r="Y354" s="11"/>
      <c r="Z354" s="11"/>
    </row>
    <row r="355" spans="1:26" ht="14.25" customHeight="1" x14ac:dyDescent="0.2">
      <c r="A355" s="8"/>
      <c r="B355" s="8"/>
      <c r="C355" s="11"/>
      <c r="D355" s="11"/>
      <c r="E355" s="11"/>
      <c r="F355" s="11"/>
      <c r="G355" s="23"/>
      <c r="H355" s="23"/>
      <c r="I355" s="11"/>
      <c r="J355" s="11"/>
      <c r="K355" s="11"/>
      <c r="L355" s="11"/>
      <c r="M355" s="11"/>
      <c r="N355" s="11"/>
      <c r="O355" s="11"/>
      <c r="P355" s="11"/>
      <c r="Q355" s="11"/>
      <c r="R355" s="11"/>
      <c r="S355" s="11"/>
      <c r="T355" s="11"/>
      <c r="U355" s="11"/>
      <c r="V355" s="11"/>
      <c r="W355" s="11"/>
      <c r="X355" s="11"/>
      <c r="Y355" s="11"/>
      <c r="Z355" s="11"/>
    </row>
    <row r="356" spans="1:26" ht="14.25" customHeight="1" x14ac:dyDescent="0.2">
      <c r="A356" s="8"/>
      <c r="B356" s="8"/>
      <c r="C356" s="11"/>
      <c r="D356" s="11"/>
      <c r="E356" s="11"/>
      <c r="F356" s="11"/>
      <c r="G356" s="23"/>
      <c r="H356" s="23"/>
      <c r="I356" s="11"/>
      <c r="J356" s="11"/>
      <c r="K356" s="11"/>
      <c r="L356" s="11"/>
      <c r="M356" s="11"/>
      <c r="N356" s="11"/>
      <c r="O356" s="11"/>
      <c r="P356" s="11"/>
      <c r="Q356" s="11"/>
      <c r="R356" s="11"/>
      <c r="S356" s="11"/>
      <c r="T356" s="11"/>
      <c r="U356" s="11"/>
      <c r="V356" s="11"/>
      <c r="W356" s="11"/>
      <c r="X356" s="11"/>
      <c r="Y356" s="11"/>
      <c r="Z356" s="11"/>
    </row>
    <row r="357" spans="1:26" ht="14.25" customHeight="1" x14ac:dyDescent="0.2">
      <c r="A357" s="8"/>
      <c r="B357" s="8"/>
      <c r="C357" s="11"/>
      <c r="D357" s="11"/>
      <c r="E357" s="11"/>
      <c r="F357" s="11"/>
      <c r="G357" s="23"/>
      <c r="H357" s="23"/>
      <c r="I357" s="11"/>
      <c r="J357" s="11"/>
      <c r="K357" s="11"/>
      <c r="L357" s="11"/>
      <c r="M357" s="11"/>
      <c r="N357" s="11"/>
      <c r="O357" s="11"/>
      <c r="P357" s="11"/>
      <c r="Q357" s="11"/>
      <c r="R357" s="11"/>
      <c r="S357" s="11"/>
      <c r="T357" s="11"/>
      <c r="U357" s="11"/>
      <c r="V357" s="11"/>
      <c r="W357" s="11"/>
      <c r="X357" s="11"/>
      <c r="Y357" s="11"/>
      <c r="Z357" s="11"/>
    </row>
    <row r="358" spans="1:26" ht="14.25" customHeight="1" x14ac:dyDescent="0.2">
      <c r="A358" s="8"/>
      <c r="B358" s="8"/>
      <c r="C358" s="11"/>
      <c r="D358" s="11"/>
      <c r="E358" s="11"/>
      <c r="F358" s="11"/>
      <c r="G358" s="23"/>
      <c r="H358" s="23"/>
      <c r="I358" s="11"/>
      <c r="J358" s="11"/>
      <c r="K358" s="11"/>
      <c r="L358" s="11"/>
      <c r="M358" s="11"/>
      <c r="N358" s="11"/>
      <c r="O358" s="11"/>
      <c r="P358" s="11"/>
      <c r="Q358" s="11"/>
      <c r="R358" s="11"/>
      <c r="S358" s="11"/>
      <c r="T358" s="11"/>
      <c r="U358" s="11"/>
      <c r="V358" s="11"/>
      <c r="W358" s="11"/>
      <c r="X358" s="11"/>
      <c r="Y358" s="11"/>
      <c r="Z358" s="11"/>
    </row>
    <row r="359" spans="1:26" ht="14.25" customHeight="1" x14ac:dyDescent="0.2">
      <c r="A359" s="8"/>
      <c r="B359" s="8"/>
      <c r="C359" s="11"/>
      <c r="D359" s="11"/>
      <c r="E359" s="11"/>
      <c r="F359" s="11"/>
      <c r="G359" s="23"/>
      <c r="H359" s="23"/>
      <c r="I359" s="11"/>
      <c r="J359" s="11"/>
      <c r="K359" s="11"/>
      <c r="L359" s="11"/>
      <c r="M359" s="11"/>
      <c r="N359" s="11"/>
      <c r="O359" s="11"/>
      <c r="P359" s="11"/>
      <c r="Q359" s="11"/>
      <c r="R359" s="11"/>
      <c r="S359" s="11"/>
      <c r="T359" s="11"/>
      <c r="U359" s="11"/>
      <c r="V359" s="11"/>
      <c r="W359" s="11"/>
      <c r="X359" s="11"/>
      <c r="Y359" s="11"/>
      <c r="Z359" s="11"/>
    </row>
    <row r="360" spans="1:26" ht="14.25" customHeight="1" x14ac:dyDescent="0.2">
      <c r="A360" s="8"/>
      <c r="B360" s="8"/>
      <c r="C360" s="11"/>
      <c r="D360" s="11"/>
      <c r="E360" s="11"/>
      <c r="F360" s="11"/>
      <c r="G360" s="23"/>
      <c r="H360" s="23"/>
      <c r="I360" s="11"/>
      <c r="J360" s="11"/>
      <c r="K360" s="11"/>
      <c r="L360" s="11"/>
      <c r="M360" s="11"/>
      <c r="N360" s="11"/>
      <c r="O360" s="11"/>
      <c r="P360" s="11"/>
      <c r="Q360" s="11"/>
      <c r="R360" s="11"/>
      <c r="S360" s="11"/>
      <c r="T360" s="11"/>
      <c r="U360" s="11"/>
      <c r="V360" s="11"/>
      <c r="W360" s="11"/>
      <c r="X360" s="11"/>
      <c r="Y360" s="11"/>
      <c r="Z360" s="11"/>
    </row>
    <row r="361" spans="1:26" ht="14.25" customHeight="1" x14ac:dyDescent="0.2">
      <c r="A361" s="8"/>
      <c r="B361" s="8"/>
      <c r="C361" s="11"/>
      <c r="D361" s="11"/>
      <c r="E361" s="11"/>
      <c r="F361" s="11"/>
      <c r="G361" s="23"/>
      <c r="H361" s="23"/>
      <c r="I361" s="11"/>
      <c r="J361" s="11"/>
      <c r="K361" s="11"/>
      <c r="L361" s="11"/>
      <c r="M361" s="11"/>
      <c r="N361" s="11"/>
      <c r="O361" s="11"/>
      <c r="P361" s="11"/>
      <c r="Q361" s="11"/>
      <c r="R361" s="11"/>
      <c r="S361" s="11"/>
      <c r="T361" s="11"/>
      <c r="U361" s="11"/>
      <c r="V361" s="11"/>
      <c r="W361" s="11"/>
      <c r="X361" s="11"/>
      <c r="Y361" s="11"/>
      <c r="Z361" s="11"/>
    </row>
    <row r="362" spans="1:26" ht="14.25" customHeight="1" x14ac:dyDescent="0.2">
      <c r="A362" s="8"/>
      <c r="B362" s="8"/>
      <c r="C362" s="11"/>
      <c r="D362" s="11"/>
      <c r="E362" s="11"/>
      <c r="F362" s="11"/>
      <c r="G362" s="23"/>
      <c r="H362" s="23"/>
      <c r="I362" s="11"/>
      <c r="J362" s="11"/>
      <c r="K362" s="11"/>
      <c r="L362" s="11"/>
      <c r="M362" s="11"/>
      <c r="N362" s="11"/>
      <c r="O362" s="11"/>
      <c r="P362" s="11"/>
      <c r="Q362" s="11"/>
      <c r="R362" s="11"/>
      <c r="S362" s="11"/>
      <c r="T362" s="11"/>
      <c r="U362" s="11"/>
      <c r="V362" s="11"/>
      <c r="W362" s="11"/>
      <c r="X362" s="11"/>
      <c r="Y362" s="11"/>
      <c r="Z362" s="11"/>
    </row>
    <row r="363" spans="1:26" ht="14.25" customHeight="1" x14ac:dyDescent="0.2">
      <c r="A363" s="8"/>
      <c r="B363" s="8"/>
      <c r="C363" s="11"/>
      <c r="D363" s="11"/>
      <c r="E363" s="11"/>
      <c r="F363" s="11"/>
      <c r="G363" s="23"/>
      <c r="H363" s="23"/>
      <c r="I363" s="11"/>
      <c r="J363" s="11"/>
      <c r="K363" s="11"/>
      <c r="L363" s="11"/>
      <c r="M363" s="11"/>
      <c r="N363" s="11"/>
      <c r="O363" s="11"/>
      <c r="P363" s="11"/>
      <c r="Q363" s="11"/>
      <c r="R363" s="11"/>
      <c r="S363" s="11"/>
      <c r="T363" s="11"/>
      <c r="U363" s="11"/>
      <c r="V363" s="11"/>
      <c r="W363" s="11"/>
      <c r="X363" s="11"/>
      <c r="Y363" s="11"/>
      <c r="Z363" s="11"/>
    </row>
    <row r="364" spans="1:26" ht="14.25" customHeight="1" x14ac:dyDescent="0.2">
      <c r="A364" s="8"/>
      <c r="B364" s="8"/>
      <c r="C364" s="11"/>
      <c r="D364" s="11"/>
      <c r="E364" s="11"/>
      <c r="F364" s="11"/>
      <c r="G364" s="23"/>
      <c r="H364" s="23"/>
      <c r="I364" s="11"/>
      <c r="J364" s="11"/>
      <c r="K364" s="11"/>
      <c r="L364" s="11"/>
      <c r="M364" s="11"/>
      <c r="N364" s="11"/>
      <c r="O364" s="11"/>
      <c r="P364" s="11"/>
      <c r="Q364" s="11"/>
      <c r="R364" s="11"/>
      <c r="S364" s="11"/>
      <c r="T364" s="11"/>
      <c r="U364" s="11"/>
      <c r="V364" s="11"/>
      <c r="W364" s="11"/>
      <c r="X364" s="11"/>
      <c r="Y364" s="11"/>
      <c r="Z364" s="11"/>
    </row>
    <row r="365" spans="1:26" ht="14.25" customHeight="1" x14ac:dyDescent="0.2">
      <c r="A365" s="8"/>
      <c r="B365" s="8"/>
      <c r="C365" s="11"/>
      <c r="D365" s="11"/>
      <c r="E365" s="11"/>
      <c r="F365" s="11"/>
      <c r="G365" s="23"/>
      <c r="H365" s="23"/>
      <c r="I365" s="11"/>
      <c r="J365" s="11"/>
      <c r="K365" s="11"/>
      <c r="L365" s="11"/>
      <c r="M365" s="11"/>
      <c r="N365" s="11"/>
      <c r="O365" s="11"/>
      <c r="P365" s="11"/>
      <c r="Q365" s="11"/>
      <c r="R365" s="11"/>
      <c r="S365" s="11"/>
      <c r="T365" s="11"/>
      <c r="U365" s="11"/>
      <c r="V365" s="11"/>
      <c r="W365" s="11"/>
      <c r="X365" s="11"/>
      <c r="Y365" s="11"/>
      <c r="Z365" s="11"/>
    </row>
    <row r="366" spans="1:26" ht="14.25" customHeight="1" x14ac:dyDescent="0.2">
      <c r="A366" s="8"/>
      <c r="B366" s="8"/>
      <c r="C366" s="11"/>
      <c r="D366" s="11"/>
      <c r="E366" s="11"/>
      <c r="F366" s="11"/>
      <c r="G366" s="23"/>
      <c r="H366" s="23"/>
      <c r="I366" s="11"/>
      <c r="J366" s="11"/>
      <c r="K366" s="11"/>
      <c r="L366" s="11"/>
      <c r="M366" s="11"/>
      <c r="N366" s="11"/>
      <c r="O366" s="11"/>
      <c r="P366" s="11"/>
      <c r="Q366" s="11"/>
      <c r="R366" s="11"/>
      <c r="S366" s="11"/>
      <c r="T366" s="11"/>
      <c r="U366" s="11"/>
      <c r="V366" s="11"/>
      <c r="W366" s="11"/>
      <c r="X366" s="11"/>
      <c r="Y366" s="11"/>
      <c r="Z366" s="11"/>
    </row>
    <row r="367" spans="1:26" ht="14.25" customHeight="1" x14ac:dyDescent="0.2">
      <c r="A367" s="8"/>
      <c r="B367" s="8"/>
      <c r="C367" s="11"/>
      <c r="D367" s="11"/>
      <c r="E367" s="11"/>
      <c r="F367" s="11"/>
      <c r="G367" s="23"/>
      <c r="H367" s="23"/>
      <c r="I367" s="11"/>
      <c r="J367" s="11"/>
      <c r="K367" s="11"/>
      <c r="L367" s="11"/>
      <c r="M367" s="11"/>
      <c r="N367" s="11"/>
      <c r="O367" s="11"/>
      <c r="P367" s="11"/>
      <c r="Q367" s="11"/>
      <c r="R367" s="11"/>
      <c r="S367" s="11"/>
      <c r="T367" s="11"/>
      <c r="U367" s="11"/>
      <c r="V367" s="11"/>
      <c r="W367" s="11"/>
      <c r="X367" s="11"/>
      <c r="Y367" s="11"/>
      <c r="Z367" s="11"/>
    </row>
    <row r="368" spans="1:26" ht="14.25" customHeight="1" x14ac:dyDescent="0.2">
      <c r="A368" s="8"/>
      <c r="B368" s="8"/>
      <c r="C368" s="11"/>
      <c r="D368" s="11"/>
      <c r="E368" s="11"/>
      <c r="F368" s="11"/>
      <c r="G368" s="23"/>
      <c r="H368" s="23"/>
      <c r="I368" s="11"/>
      <c r="J368" s="11"/>
      <c r="K368" s="11"/>
      <c r="L368" s="11"/>
      <c r="M368" s="11"/>
      <c r="N368" s="11"/>
      <c r="O368" s="11"/>
      <c r="P368" s="11"/>
      <c r="Q368" s="11"/>
      <c r="R368" s="11"/>
      <c r="S368" s="11"/>
      <c r="T368" s="11"/>
      <c r="U368" s="11"/>
      <c r="V368" s="11"/>
      <c r="W368" s="11"/>
      <c r="X368" s="11"/>
      <c r="Y368" s="11"/>
      <c r="Z368" s="11"/>
    </row>
    <row r="369" spans="1:26" ht="14.25" customHeight="1" x14ac:dyDescent="0.2">
      <c r="A369" s="8"/>
      <c r="B369" s="8"/>
      <c r="C369" s="11"/>
      <c r="D369" s="11"/>
      <c r="E369" s="11"/>
      <c r="F369" s="11"/>
      <c r="G369" s="23"/>
      <c r="H369" s="23"/>
      <c r="I369" s="11"/>
      <c r="J369" s="11"/>
      <c r="K369" s="11"/>
      <c r="L369" s="11"/>
      <c r="M369" s="11"/>
      <c r="N369" s="11"/>
      <c r="O369" s="11"/>
      <c r="P369" s="11"/>
      <c r="Q369" s="11"/>
      <c r="R369" s="11"/>
      <c r="S369" s="11"/>
      <c r="T369" s="11"/>
      <c r="U369" s="11"/>
      <c r="V369" s="11"/>
      <c r="W369" s="11"/>
      <c r="X369" s="11"/>
      <c r="Y369" s="11"/>
      <c r="Z369" s="11"/>
    </row>
    <row r="370" spans="1:26" ht="14.25" customHeight="1" x14ac:dyDescent="0.2">
      <c r="A370" s="8"/>
      <c r="B370" s="8"/>
      <c r="C370" s="11"/>
      <c r="D370" s="11"/>
      <c r="E370" s="11"/>
      <c r="F370" s="11"/>
      <c r="G370" s="23"/>
      <c r="H370" s="23"/>
      <c r="I370" s="11"/>
      <c r="J370" s="11"/>
      <c r="K370" s="11"/>
      <c r="L370" s="11"/>
      <c r="M370" s="11"/>
      <c r="N370" s="11"/>
      <c r="O370" s="11"/>
      <c r="P370" s="11"/>
      <c r="Q370" s="11"/>
      <c r="R370" s="11"/>
      <c r="S370" s="11"/>
      <c r="T370" s="11"/>
      <c r="U370" s="11"/>
      <c r="V370" s="11"/>
      <c r="W370" s="11"/>
      <c r="X370" s="11"/>
      <c r="Y370" s="11"/>
      <c r="Z370" s="11"/>
    </row>
    <row r="371" spans="1:26" ht="14.25" customHeight="1" x14ac:dyDescent="0.2">
      <c r="A371" s="8"/>
      <c r="B371" s="8"/>
      <c r="C371" s="11"/>
      <c r="D371" s="11"/>
      <c r="E371" s="11"/>
      <c r="F371" s="11"/>
      <c r="G371" s="23"/>
      <c r="H371" s="23"/>
      <c r="I371" s="11"/>
      <c r="J371" s="11"/>
      <c r="K371" s="11"/>
      <c r="L371" s="11"/>
      <c r="M371" s="11"/>
      <c r="N371" s="11"/>
      <c r="O371" s="11"/>
      <c r="P371" s="11"/>
      <c r="Q371" s="11"/>
      <c r="R371" s="11"/>
      <c r="S371" s="11"/>
      <c r="T371" s="11"/>
      <c r="U371" s="11"/>
      <c r="V371" s="11"/>
      <c r="W371" s="11"/>
      <c r="X371" s="11"/>
      <c r="Y371" s="11"/>
      <c r="Z371" s="11"/>
    </row>
    <row r="372" spans="1:26" ht="14.25" customHeight="1" x14ac:dyDescent="0.2">
      <c r="A372" s="8"/>
      <c r="B372" s="8"/>
      <c r="C372" s="11"/>
      <c r="D372" s="11"/>
      <c r="E372" s="11"/>
      <c r="F372" s="11"/>
      <c r="G372" s="23"/>
      <c r="H372" s="23"/>
      <c r="I372" s="11"/>
      <c r="J372" s="11"/>
      <c r="K372" s="11"/>
      <c r="L372" s="11"/>
      <c r="M372" s="11"/>
      <c r="N372" s="11"/>
      <c r="O372" s="11"/>
      <c r="P372" s="11"/>
      <c r="Q372" s="11"/>
      <c r="R372" s="11"/>
      <c r="S372" s="11"/>
      <c r="T372" s="11"/>
      <c r="U372" s="11"/>
      <c r="V372" s="11"/>
      <c r="W372" s="11"/>
      <c r="X372" s="11"/>
      <c r="Y372" s="11"/>
      <c r="Z372" s="11"/>
    </row>
    <row r="373" spans="1:26" ht="14.25" customHeight="1" x14ac:dyDescent="0.2">
      <c r="A373" s="8"/>
      <c r="B373" s="8"/>
      <c r="C373" s="11"/>
      <c r="D373" s="11"/>
      <c r="E373" s="11"/>
      <c r="F373" s="11"/>
      <c r="G373" s="23"/>
      <c r="H373" s="23"/>
      <c r="I373" s="11"/>
      <c r="J373" s="11"/>
      <c r="K373" s="11"/>
      <c r="L373" s="11"/>
      <c r="M373" s="11"/>
      <c r="N373" s="11"/>
      <c r="O373" s="11"/>
      <c r="P373" s="11"/>
      <c r="Q373" s="11"/>
      <c r="R373" s="11"/>
      <c r="S373" s="11"/>
      <c r="T373" s="11"/>
      <c r="U373" s="11"/>
      <c r="V373" s="11"/>
      <c r="W373" s="11"/>
      <c r="X373" s="11"/>
      <c r="Y373" s="11"/>
      <c r="Z373" s="11"/>
    </row>
    <row r="374" spans="1:26" ht="14.25" customHeight="1" x14ac:dyDescent="0.2">
      <c r="A374" s="8"/>
      <c r="B374" s="8"/>
      <c r="C374" s="11"/>
      <c r="D374" s="11"/>
      <c r="E374" s="11"/>
      <c r="F374" s="11"/>
      <c r="G374" s="23"/>
      <c r="H374" s="23"/>
      <c r="I374" s="11"/>
      <c r="J374" s="11"/>
      <c r="K374" s="11"/>
      <c r="L374" s="11"/>
      <c r="M374" s="11"/>
      <c r="N374" s="11"/>
      <c r="O374" s="11"/>
      <c r="P374" s="11"/>
      <c r="Q374" s="11"/>
      <c r="R374" s="11"/>
      <c r="S374" s="11"/>
      <c r="T374" s="11"/>
      <c r="U374" s="11"/>
      <c r="V374" s="11"/>
      <c r="W374" s="11"/>
      <c r="X374" s="11"/>
      <c r="Y374" s="11"/>
      <c r="Z374" s="11"/>
    </row>
    <row r="375" spans="1:26" ht="14.25" customHeight="1" x14ac:dyDescent="0.2">
      <c r="A375" s="8"/>
      <c r="B375" s="8"/>
      <c r="C375" s="11"/>
      <c r="D375" s="11"/>
      <c r="E375" s="11"/>
      <c r="F375" s="11"/>
      <c r="G375" s="23"/>
      <c r="H375" s="23"/>
      <c r="I375" s="11"/>
      <c r="J375" s="11"/>
      <c r="K375" s="11"/>
      <c r="L375" s="11"/>
      <c r="M375" s="11"/>
      <c r="N375" s="11"/>
      <c r="O375" s="11"/>
      <c r="P375" s="11"/>
      <c r="Q375" s="11"/>
      <c r="R375" s="11"/>
      <c r="S375" s="11"/>
      <c r="T375" s="11"/>
      <c r="U375" s="11"/>
      <c r="V375" s="11"/>
      <c r="W375" s="11"/>
      <c r="X375" s="11"/>
      <c r="Y375" s="11"/>
      <c r="Z375" s="11"/>
    </row>
    <row r="376" spans="1:26" ht="14.25" customHeight="1" x14ac:dyDescent="0.2">
      <c r="A376" s="8"/>
      <c r="B376" s="8"/>
      <c r="C376" s="11"/>
      <c r="D376" s="11"/>
      <c r="E376" s="11"/>
      <c r="F376" s="11"/>
      <c r="G376" s="23"/>
      <c r="H376" s="23"/>
      <c r="I376" s="11"/>
      <c r="J376" s="11"/>
      <c r="K376" s="11"/>
      <c r="L376" s="11"/>
      <c r="M376" s="11"/>
      <c r="N376" s="11"/>
      <c r="O376" s="11"/>
      <c r="P376" s="11"/>
      <c r="Q376" s="11"/>
      <c r="R376" s="11"/>
      <c r="S376" s="11"/>
      <c r="T376" s="11"/>
      <c r="U376" s="11"/>
      <c r="V376" s="11"/>
      <c r="W376" s="11"/>
      <c r="X376" s="11"/>
      <c r="Y376" s="11"/>
      <c r="Z376" s="11"/>
    </row>
    <row r="377" spans="1:26" ht="14.25" customHeight="1" x14ac:dyDescent="0.2">
      <c r="A377" s="8"/>
      <c r="B377" s="8"/>
      <c r="C377" s="11"/>
      <c r="D377" s="11"/>
      <c r="E377" s="11"/>
      <c r="F377" s="11"/>
      <c r="G377" s="23"/>
      <c r="H377" s="23"/>
      <c r="I377" s="11"/>
      <c r="J377" s="11"/>
      <c r="K377" s="11"/>
      <c r="L377" s="11"/>
      <c r="M377" s="11"/>
      <c r="N377" s="11"/>
      <c r="O377" s="11"/>
      <c r="P377" s="11"/>
      <c r="Q377" s="11"/>
      <c r="R377" s="11"/>
      <c r="S377" s="11"/>
      <c r="T377" s="11"/>
      <c r="U377" s="11"/>
      <c r="V377" s="11"/>
      <c r="W377" s="11"/>
      <c r="X377" s="11"/>
      <c r="Y377" s="11"/>
      <c r="Z377" s="11"/>
    </row>
    <row r="378" spans="1:26" ht="14.25" customHeight="1" x14ac:dyDescent="0.2">
      <c r="A378" s="8"/>
      <c r="B378" s="8"/>
      <c r="C378" s="11"/>
      <c r="D378" s="11"/>
      <c r="E378" s="11"/>
      <c r="F378" s="11"/>
      <c r="G378" s="23"/>
      <c r="H378" s="23"/>
      <c r="I378" s="11"/>
      <c r="J378" s="11"/>
      <c r="K378" s="11"/>
      <c r="L378" s="11"/>
      <c r="M378" s="11"/>
      <c r="N378" s="11"/>
      <c r="O378" s="11"/>
      <c r="P378" s="11"/>
      <c r="Q378" s="11"/>
      <c r="R378" s="11"/>
      <c r="S378" s="11"/>
      <c r="T378" s="11"/>
      <c r="U378" s="11"/>
      <c r="V378" s="11"/>
      <c r="W378" s="11"/>
      <c r="X378" s="11"/>
      <c r="Y378" s="11"/>
      <c r="Z378" s="11"/>
    </row>
    <row r="379" spans="1:26" ht="14.25" customHeight="1" x14ac:dyDescent="0.2">
      <c r="A379" s="8"/>
      <c r="B379" s="8"/>
      <c r="C379" s="11"/>
      <c r="D379" s="11"/>
      <c r="E379" s="11"/>
      <c r="F379" s="11"/>
      <c r="G379" s="23"/>
      <c r="H379" s="23"/>
      <c r="I379" s="11"/>
      <c r="J379" s="11"/>
      <c r="K379" s="11"/>
      <c r="L379" s="11"/>
      <c r="M379" s="11"/>
      <c r="N379" s="11"/>
      <c r="O379" s="11"/>
      <c r="P379" s="11"/>
      <c r="Q379" s="11"/>
      <c r="R379" s="11"/>
      <c r="S379" s="11"/>
      <c r="T379" s="11"/>
      <c r="U379" s="11"/>
      <c r="V379" s="11"/>
      <c r="W379" s="11"/>
      <c r="X379" s="11"/>
      <c r="Y379" s="11"/>
      <c r="Z379" s="11"/>
    </row>
    <row r="380" spans="1:26" ht="14.25" customHeight="1" x14ac:dyDescent="0.2">
      <c r="A380" s="8"/>
      <c r="B380" s="8"/>
      <c r="C380" s="11"/>
      <c r="D380" s="11"/>
      <c r="E380" s="11"/>
      <c r="F380" s="11"/>
      <c r="G380" s="23"/>
      <c r="H380" s="23"/>
      <c r="I380" s="11"/>
      <c r="J380" s="11"/>
      <c r="K380" s="11"/>
      <c r="L380" s="11"/>
      <c r="M380" s="11"/>
      <c r="N380" s="11"/>
      <c r="O380" s="11"/>
      <c r="P380" s="11"/>
      <c r="Q380" s="11"/>
      <c r="R380" s="11"/>
      <c r="S380" s="11"/>
      <c r="T380" s="11"/>
      <c r="U380" s="11"/>
      <c r="V380" s="11"/>
      <c r="W380" s="11"/>
      <c r="X380" s="11"/>
      <c r="Y380" s="11"/>
      <c r="Z380" s="11"/>
    </row>
    <row r="381" spans="1:26" ht="14.25" customHeight="1" x14ac:dyDescent="0.2">
      <c r="A381" s="8"/>
      <c r="B381" s="8"/>
      <c r="C381" s="11"/>
      <c r="D381" s="11"/>
      <c r="E381" s="11"/>
      <c r="F381" s="11"/>
      <c r="G381" s="23"/>
      <c r="H381" s="23"/>
      <c r="I381" s="11"/>
      <c r="J381" s="11"/>
      <c r="K381" s="11"/>
      <c r="L381" s="11"/>
      <c r="M381" s="11"/>
      <c r="N381" s="11"/>
      <c r="O381" s="11"/>
      <c r="P381" s="11"/>
      <c r="Q381" s="11"/>
      <c r="R381" s="11"/>
      <c r="S381" s="11"/>
      <c r="T381" s="11"/>
      <c r="U381" s="11"/>
      <c r="V381" s="11"/>
      <c r="W381" s="11"/>
      <c r="X381" s="11"/>
      <c r="Y381" s="11"/>
      <c r="Z381" s="11"/>
    </row>
    <row r="382" spans="1:26" ht="14.25" customHeight="1" x14ac:dyDescent="0.2">
      <c r="A382" s="8"/>
      <c r="B382" s="8"/>
      <c r="C382" s="11"/>
      <c r="D382" s="11"/>
      <c r="E382" s="11"/>
      <c r="F382" s="11"/>
      <c r="G382" s="23"/>
      <c r="H382" s="23"/>
      <c r="I382" s="11"/>
      <c r="J382" s="11"/>
      <c r="K382" s="11"/>
      <c r="L382" s="11"/>
      <c r="M382" s="11"/>
      <c r="N382" s="11"/>
      <c r="O382" s="11"/>
      <c r="P382" s="11"/>
      <c r="Q382" s="11"/>
      <c r="R382" s="11"/>
      <c r="S382" s="11"/>
      <c r="T382" s="11"/>
      <c r="U382" s="11"/>
      <c r="V382" s="11"/>
      <c r="W382" s="11"/>
      <c r="X382" s="11"/>
      <c r="Y382" s="11"/>
      <c r="Z382" s="11"/>
    </row>
    <row r="383" spans="1:26" ht="14.25" customHeight="1" x14ac:dyDescent="0.2">
      <c r="A383" s="8"/>
      <c r="B383" s="8"/>
      <c r="C383" s="11"/>
      <c r="D383" s="11"/>
      <c r="E383" s="11"/>
      <c r="F383" s="11"/>
      <c r="G383" s="23"/>
      <c r="H383" s="23"/>
      <c r="I383" s="11"/>
      <c r="J383" s="11"/>
      <c r="K383" s="11"/>
      <c r="L383" s="11"/>
      <c r="M383" s="11"/>
      <c r="N383" s="11"/>
      <c r="O383" s="11"/>
      <c r="P383" s="11"/>
      <c r="Q383" s="11"/>
      <c r="R383" s="11"/>
      <c r="S383" s="11"/>
      <c r="T383" s="11"/>
      <c r="U383" s="11"/>
      <c r="V383" s="11"/>
      <c r="W383" s="11"/>
      <c r="X383" s="11"/>
      <c r="Y383" s="11"/>
      <c r="Z383" s="11"/>
    </row>
    <row r="384" spans="1:26" ht="14.25" customHeight="1" x14ac:dyDescent="0.2">
      <c r="A384" s="8"/>
      <c r="B384" s="8"/>
      <c r="C384" s="11"/>
      <c r="D384" s="11"/>
      <c r="E384" s="11"/>
      <c r="F384" s="11"/>
      <c r="G384" s="23"/>
      <c r="H384" s="23"/>
      <c r="I384" s="11"/>
      <c r="J384" s="11"/>
      <c r="K384" s="11"/>
      <c r="L384" s="11"/>
      <c r="M384" s="11"/>
      <c r="N384" s="11"/>
      <c r="O384" s="11"/>
      <c r="P384" s="11"/>
      <c r="Q384" s="11"/>
      <c r="R384" s="11"/>
      <c r="S384" s="11"/>
      <c r="T384" s="11"/>
      <c r="U384" s="11"/>
      <c r="V384" s="11"/>
      <c r="W384" s="11"/>
      <c r="X384" s="11"/>
      <c r="Y384" s="11"/>
      <c r="Z384" s="11"/>
    </row>
    <row r="385" spans="1:26" ht="14.25" customHeight="1" x14ac:dyDescent="0.2">
      <c r="A385" s="8"/>
      <c r="B385" s="8"/>
      <c r="C385" s="11"/>
      <c r="D385" s="11"/>
      <c r="E385" s="11"/>
      <c r="F385" s="11"/>
      <c r="G385" s="23"/>
      <c r="H385" s="23"/>
      <c r="I385" s="11"/>
      <c r="J385" s="11"/>
      <c r="K385" s="11"/>
      <c r="L385" s="11"/>
      <c r="M385" s="11"/>
      <c r="N385" s="11"/>
      <c r="O385" s="11"/>
      <c r="P385" s="11"/>
      <c r="Q385" s="11"/>
      <c r="R385" s="11"/>
      <c r="S385" s="11"/>
      <c r="T385" s="11"/>
      <c r="U385" s="11"/>
      <c r="V385" s="11"/>
      <c r="W385" s="11"/>
      <c r="X385" s="11"/>
      <c r="Y385" s="11"/>
      <c r="Z385" s="11"/>
    </row>
    <row r="386" spans="1:26" ht="14.25" customHeight="1" x14ac:dyDescent="0.2">
      <c r="A386" s="8"/>
      <c r="B386" s="8"/>
      <c r="C386" s="11"/>
      <c r="D386" s="11"/>
      <c r="E386" s="11"/>
      <c r="F386" s="11"/>
      <c r="G386" s="23"/>
      <c r="H386" s="23"/>
      <c r="I386" s="11"/>
      <c r="J386" s="11"/>
      <c r="K386" s="11"/>
      <c r="L386" s="11"/>
      <c r="M386" s="11"/>
      <c r="N386" s="11"/>
      <c r="O386" s="11"/>
      <c r="P386" s="11"/>
      <c r="Q386" s="11"/>
      <c r="R386" s="11"/>
      <c r="S386" s="11"/>
      <c r="T386" s="11"/>
      <c r="U386" s="11"/>
      <c r="V386" s="11"/>
      <c r="W386" s="11"/>
      <c r="X386" s="11"/>
      <c r="Y386" s="11"/>
      <c r="Z386" s="11"/>
    </row>
    <row r="387" spans="1:26" ht="14.25" customHeight="1" x14ac:dyDescent="0.2">
      <c r="A387" s="8"/>
      <c r="B387" s="8"/>
      <c r="C387" s="11"/>
      <c r="D387" s="11"/>
      <c r="E387" s="11"/>
      <c r="F387" s="11"/>
      <c r="G387" s="23"/>
      <c r="H387" s="23"/>
      <c r="I387" s="11"/>
      <c r="J387" s="11"/>
      <c r="K387" s="11"/>
      <c r="L387" s="11"/>
      <c r="M387" s="11"/>
      <c r="N387" s="11"/>
      <c r="O387" s="11"/>
      <c r="P387" s="11"/>
      <c r="Q387" s="11"/>
      <c r="R387" s="11"/>
      <c r="S387" s="11"/>
      <c r="T387" s="11"/>
      <c r="U387" s="11"/>
      <c r="V387" s="11"/>
      <c r="W387" s="11"/>
      <c r="X387" s="11"/>
      <c r="Y387" s="11"/>
      <c r="Z387" s="11"/>
    </row>
    <row r="388" spans="1:26" ht="14.25" customHeight="1" x14ac:dyDescent="0.2">
      <c r="A388" s="8"/>
      <c r="B388" s="8"/>
      <c r="C388" s="11"/>
      <c r="D388" s="11"/>
      <c r="E388" s="11"/>
      <c r="F388" s="11"/>
      <c r="G388" s="23"/>
      <c r="H388" s="23"/>
      <c r="I388" s="11"/>
      <c r="J388" s="11"/>
      <c r="K388" s="11"/>
      <c r="L388" s="11"/>
      <c r="M388" s="11"/>
      <c r="N388" s="11"/>
      <c r="O388" s="11"/>
      <c r="P388" s="11"/>
      <c r="Q388" s="11"/>
      <c r="R388" s="11"/>
      <c r="S388" s="11"/>
      <c r="T388" s="11"/>
      <c r="U388" s="11"/>
      <c r="V388" s="11"/>
      <c r="W388" s="11"/>
      <c r="X388" s="11"/>
      <c r="Y388" s="11"/>
      <c r="Z388" s="11"/>
    </row>
    <row r="389" spans="1:26" ht="14.25" customHeight="1" x14ac:dyDescent="0.2">
      <c r="A389" s="8"/>
      <c r="B389" s="8"/>
      <c r="C389" s="11"/>
      <c r="D389" s="11"/>
      <c r="E389" s="11"/>
      <c r="F389" s="11"/>
      <c r="G389" s="23"/>
      <c r="H389" s="23"/>
      <c r="I389" s="11"/>
      <c r="J389" s="11"/>
      <c r="K389" s="11"/>
      <c r="L389" s="11"/>
      <c r="M389" s="11"/>
      <c r="N389" s="11"/>
      <c r="O389" s="11"/>
      <c r="P389" s="11"/>
      <c r="Q389" s="11"/>
      <c r="R389" s="11"/>
      <c r="S389" s="11"/>
      <c r="T389" s="11"/>
      <c r="U389" s="11"/>
      <c r="V389" s="11"/>
      <c r="W389" s="11"/>
      <c r="X389" s="11"/>
      <c r="Y389" s="11"/>
      <c r="Z389" s="11"/>
    </row>
    <row r="390" spans="1:26" ht="14.25" customHeight="1" x14ac:dyDescent="0.2">
      <c r="A390" s="8"/>
      <c r="B390" s="8"/>
      <c r="C390" s="11"/>
      <c r="D390" s="11"/>
      <c r="E390" s="11"/>
      <c r="F390" s="11"/>
      <c r="G390" s="23"/>
      <c r="H390" s="23"/>
      <c r="I390" s="11"/>
      <c r="J390" s="11"/>
      <c r="K390" s="11"/>
      <c r="L390" s="11"/>
      <c r="M390" s="11"/>
      <c r="N390" s="11"/>
      <c r="O390" s="11"/>
      <c r="P390" s="11"/>
      <c r="Q390" s="11"/>
      <c r="R390" s="11"/>
      <c r="S390" s="11"/>
      <c r="T390" s="11"/>
      <c r="U390" s="11"/>
      <c r="V390" s="11"/>
      <c r="W390" s="11"/>
      <c r="X390" s="11"/>
      <c r="Y390" s="11"/>
      <c r="Z390" s="11"/>
    </row>
    <row r="391" spans="1:26" ht="14.25" customHeight="1" x14ac:dyDescent="0.2">
      <c r="A391" s="8"/>
      <c r="B391" s="8"/>
      <c r="C391" s="11"/>
      <c r="D391" s="11"/>
      <c r="E391" s="11"/>
      <c r="F391" s="11"/>
      <c r="G391" s="23"/>
      <c r="H391" s="23"/>
      <c r="I391" s="11"/>
      <c r="J391" s="11"/>
      <c r="K391" s="11"/>
      <c r="L391" s="11"/>
      <c r="M391" s="11"/>
      <c r="N391" s="11"/>
      <c r="O391" s="11"/>
      <c r="P391" s="11"/>
      <c r="Q391" s="11"/>
      <c r="R391" s="11"/>
      <c r="S391" s="11"/>
      <c r="T391" s="11"/>
      <c r="U391" s="11"/>
      <c r="V391" s="11"/>
      <c r="W391" s="11"/>
      <c r="X391" s="11"/>
      <c r="Y391" s="11"/>
      <c r="Z391" s="11"/>
    </row>
    <row r="392" spans="1:26" ht="14.25" customHeight="1" x14ac:dyDescent="0.2">
      <c r="A392" s="8"/>
      <c r="B392" s="8"/>
      <c r="C392" s="11"/>
      <c r="D392" s="11"/>
      <c r="E392" s="11"/>
      <c r="F392" s="11"/>
      <c r="G392" s="23"/>
      <c r="H392" s="23"/>
      <c r="I392" s="11"/>
      <c r="J392" s="11"/>
      <c r="K392" s="11"/>
      <c r="L392" s="11"/>
      <c r="M392" s="11"/>
      <c r="N392" s="11"/>
      <c r="O392" s="11"/>
      <c r="P392" s="11"/>
      <c r="Q392" s="11"/>
      <c r="R392" s="11"/>
      <c r="S392" s="11"/>
      <c r="T392" s="11"/>
      <c r="U392" s="11"/>
      <c r="V392" s="11"/>
      <c r="W392" s="11"/>
      <c r="X392" s="11"/>
      <c r="Y392" s="11"/>
      <c r="Z392" s="11"/>
    </row>
    <row r="393" spans="1:26" ht="14.25" customHeight="1" x14ac:dyDescent="0.2">
      <c r="A393" s="8"/>
      <c r="B393" s="8"/>
      <c r="C393" s="11"/>
      <c r="D393" s="11"/>
      <c r="E393" s="11"/>
      <c r="F393" s="11"/>
      <c r="G393" s="23"/>
      <c r="H393" s="23"/>
      <c r="I393" s="11"/>
      <c r="J393" s="11"/>
      <c r="K393" s="11"/>
      <c r="L393" s="11"/>
      <c r="M393" s="11"/>
      <c r="N393" s="11"/>
      <c r="O393" s="11"/>
      <c r="P393" s="11"/>
      <c r="Q393" s="11"/>
      <c r="R393" s="11"/>
      <c r="S393" s="11"/>
      <c r="T393" s="11"/>
      <c r="U393" s="11"/>
      <c r="V393" s="11"/>
      <c r="W393" s="11"/>
      <c r="X393" s="11"/>
      <c r="Y393" s="11"/>
      <c r="Z393" s="11"/>
    </row>
    <row r="394" spans="1:26" ht="14.25" customHeight="1" x14ac:dyDescent="0.2">
      <c r="A394" s="8"/>
      <c r="B394" s="8"/>
      <c r="C394" s="11"/>
      <c r="D394" s="11"/>
      <c r="E394" s="11"/>
      <c r="F394" s="11"/>
      <c r="G394" s="23"/>
      <c r="H394" s="23"/>
      <c r="I394" s="11"/>
      <c r="J394" s="11"/>
      <c r="K394" s="11"/>
      <c r="L394" s="11"/>
      <c r="M394" s="11"/>
      <c r="N394" s="11"/>
      <c r="O394" s="11"/>
      <c r="P394" s="11"/>
      <c r="Q394" s="11"/>
      <c r="R394" s="11"/>
      <c r="S394" s="11"/>
      <c r="T394" s="11"/>
      <c r="U394" s="11"/>
      <c r="V394" s="11"/>
      <c r="W394" s="11"/>
      <c r="X394" s="11"/>
      <c r="Y394" s="11"/>
      <c r="Z394" s="11"/>
    </row>
    <row r="395" spans="1:26" ht="14.25" customHeight="1" x14ac:dyDescent="0.2">
      <c r="A395" s="8"/>
      <c r="B395" s="8"/>
      <c r="C395" s="11"/>
      <c r="D395" s="11"/>
      <c r="E395" s="11"/>
      <c r="F395" s="11"/>
      <c r="G395" s="23"/>
      <c r="H395" s="23"/>
      <c r="I395" s="11"/>
      <c r="J395" s="11"/>
      <c r="K395" s="11"/>
      <c r="L395" s="11"/>
      <c r="M395" s="11"/>
      <c r="N395" s="11"/>
      <c r="O395" s="11"/>
      <c r="P395" s="11"/>
      <c r="Q395" s="11"/>
      <c r="R395" s="11"/>
      <c r="S395" s="11"/>
      <c r="T395" s="11"/>
      <c r="U395" s="11"/>
      <c r="V395" s="11"/>
      <c r="W395" s="11"/>
      <c r="X395" s="11"/>
      <c r="Y395" s="11"/>
      <c r="Z395" s="11"/>
    </row>
    <row r="396" spans="1:26" ht="14.25" customHeight="1" x14ac:dyDescent="0.2">
      <c r="A396" s="8"/>
      <c r="B396" s="8"/>
      <c r="C396" s="11"/>
      <c r="D396" s="11"/>
      <c r="E396" s="11"/>
      <c r="F396" s="11"/>
      <c r="G396" s="23"/>
      <c r="H396" s="23"/>
      <c r="I396" s="11"/>
      <c r="J396" s="11"/>
      <c r="K396" s="11"/>
      <c r="L396" s="11"/>
      <c r="M396" s="11"/>
      <c r="N396" s="11"/>
      <c r="O396" s="11"/>
      <c r="P396" s="11"/>
      <c r="Q396" s="11"/>
      <c r="R396" s="11"/>
      <c r="S396" s="11"/>
      <c r="T396" s="11"/>
      <c r="U396" s="11"/>
      <c r="V396" s="11"/>
      <c r="W396" s="11"/>
      <c r="X396" s="11"/>
      <c r="Y396" s="11"/>
      <c r="Z396" s="11"/>
    </row>
    <row r="397" spans="1:26" ht="14.25" customHeight="1" x14ac:dyDescent="0.2">
      <c r="A397" s="8"/>
      <c r="B397" s="8"/>
      <c r="C397" s="11"/>
      <c r="D397" s="11"/>
      <c r="E397" s="11"/>
      <c r="F397" s="11"/>
      <c r="G397" s="23"/>
      <c r="H397" s="23"/>
      <c r="I397" s="11"/>
      <c r="J397" s="11"/>
      <c r="K397" s="11"/>
      <c r="L397" s="11"/>
      <c r="M397" s="11"/>
      <c r="N397" s="11"/>
      <c r="O397" s="11"/>
      <c r="P397" s="11"/>
      <c r="Q397" s="11"/>
      <c r="R397" s="11"/>
      <c r="S397" s="11"/>
      <c r="T397" s="11"/>
      <c r="U397" s="11"/>
      <c r="V397" s="11"/>
      <c r="W397" s="11"/>
      <c r="X397" s="11"/>
      <c r="Y397" s="11"/>
      <c r="Z397" s="11"/>
    </row>
    <row r="398" spans="1:26" ht="14.25" customHeight="1" x14ac:dyDescent="0.2">
      <c r="A398" s="8"/>
      <c r="B398" s="8"/>
      <c r="C398" s="11"/>
      <c r="D398" s="11"/>
      <c r="E398" s="11"/>
      <c r="F398" s="11"/>
      <c r="G398" s="23"/>
      <c r="H398" s="23"/>
      <c r="I398" s="11"/>
      <c r="J398" s="11"/>
      <c r="K398" s="11"/>
      <c r="L398" s="11"/>
      <c r="M398" s="11"/>
      <c r="N398" s="11"/>
      <c r="O398" s="11"/>
      <c r="P398" s="11"/>
      <c r="Q398" s="11"/>
      <c r="R398" s="11"/>
      <c r="S398" s="11"/>
      <c r="T398" s="11"/>
      <c r="U398" s="11"/>
      <c r="V398" s="11"/>
      <c r="W398" s="11"/>
      <c r="X398" s="11"/>
      <c r="Y398" s="11"/>
      <c r="Z398" s="11"/>
    </row>
    <row r="399" spans="1:26" ht="14.25" customHeight="1" x14ac:dyDescent="0.2">
      <c r="A399" s="8"/>
      <c r="B399" s="8"/>
      <c r="C399" s="11"/>
      <c r="D399" s="11"/>
      <c r="E399" s="11"/>
      <c r="F399" s="11"/>
      <c r="G399" s="23"/>
      <c r="H399" s="23"/>
      <c r="I399" s="11"/>
      <c r="J399" s="11"/>
      <c r="K399" s="11"/>
      <c r="L399" s="11"/>
      <c r="M399" s="11"/>
      <c r="N399" s="11"/>
      <c r="O399" s="11"/>
      <c r="P399" s="11"/>
      <c r="Q399" s="11"/>
      <c r="R399" s="11"/>
      <c r="S399" s="11"/>
      <c r="T399" s="11"/>
      <c r="U399" s="11"/>
      <c r="V399" s="11"/>
      <c r="W399" s="11"/>
      <c r="X399" s="11"/>
      <c r="Y399" s="11"/>
      <c r="Z399" s="11"/>
    </row>
    <row r="400" spans="1:26" ht="14.25" customHeight="1" x14ac:dyDescent="0.2">
      <c r="A400" s="8"/>
      <c r="B400" s="8"/>
      <c r="C400" s="11"/>
      <c r="D400" s="11"/>
      <c r="E400" s="11"/>
      <c r="F400" s="11"/>
      <c r="G400" s="23"/>
      <c r="H400" s="23"/>
      <c r="I400" s="11"/>
      <c r="J400" s="11"/>
      <c r="K400" s="11"/>
      <c r="L400" s="11"/>
      <c r="M400" s="11"/>
      <c r="N400" s="11"/>
      <c r="O400" s="11"/>
      <c r="P400" s="11"/>
      <c r="Q400" s="11"/>
      <c r="R400" s="11"/>
      <c r="S400" s="11"/>
      <c r="T400" s="11"/>
      <c r="U400" s="11"/>
      <c r="V400" s="11"/>
      <c r="W400" s="11"/>
      <c r="X400" s="11"/>
      <c r="Y400" s="11"/>
      <c r="Z400" s="11"/>
    </row>
    <row r="401" spans="1:26" ht="14.25" customHeight="1" x14ac:dyDescent="0.2">
      <c r="A401" s="8"/>
      <c r="B401" s="8"/>
      <c r="C401" s="11"/>
      <c r="D401" s="11"/>
      <c r="E401" s="11"/>
      <c r="F401" s="11"/>
      <c r="G401" s="23"/>
      <c r="H401" s="23"/>
      <c r="I401" s="11"/>
      <c r="J401" s="11"/>
      <c r="K401" s="11"/>
      <c r="L401" s="11"/>
      <c r="M401" s="11"/>
      <c r="N401" s="11"/>
      <c r="O401" s="11"/>
      <c r="P401" s="11"/>
      <c r="Q401" s="11"/>
      <c r="R401" s="11"/>
      <c r="S401" s="11"/>
      <c r="T401" s="11"/>
      <c r="U401" s="11"/>
      <c r="V401" s="11"/>
      <c r="W401" s="11"/>
      <c r="X401" s="11"/>
      <c r="Y401" s="11"/>
      <c r="Z401" s="11"/>
    </row>
    <row r="402" spans="1:26" ht="14.25" customHeight="1" x14ac:dyDescent="0.2">
      <c r="A402" s="8"/>
      <c r="B402" s="8"/>
      <c r="C402" s="11"/>
      <c r="D402" s="11"/>
      <c r="E402" s="11"/>
      <c r="F402" s="11"/>
      <c r="G402" s="23"/>
      <c r="H402" s="23"/>
      <c r="I402" s="11"/>
      <c r="J402" s="11"/>
      <c r="K402" s="11"/>
      <c r="L402" s="11"/>
      <c r="M402" s="11"/>
      <c r="N402" s="11"/>
      <c r="O402" s="11"/>
      <c r="P402" s="11"/>
      <c r="Q402" s="11"/>
      <c r="R402" s="11"/>
      <c r="S402" s="11"/>
      <c r="T402" s="11"/>
      <c r="U402" s="11"/>
      <c r="V402" s="11"/>
      <c r="W402" s="11"/>
      <c r="X402" s="11"/>
      <c r="Y402" s="11"/>
      <c r="Z402" s="11"/>
    </row>
    <row r="403" spans="1:26" ht="14.25" customHeight="1" x14ac:dyDescent="0.2">
      <c r="A403" s="8"/>
      <c r="B403" s="8"/>
      <c r="C403" s="11"/>
      <c r="D403" s="11"/>
      <c r="E403" s="11"/>
      <c r="F403" s="11"/>
      <c r="G403" s="23"/>
      <c r="H403" s="23"/>
      <c r="I403" s="11"/>
      <c r="J403" s="11"/>
      <c r="K403" s="11"/>
      <c r="L403" s="11"/>
      <c r="M403" s="11"/>
      <c r="N403" s="11"/>
      <c r="O403" s="11"/>
      <c r="P403" s="11"/>
      <c r="Q403" s="11"/>
      <c r="R403" s="11"/>
      <c r="S403" s="11"/>
      <c r="T403" s="11"/>
      <c r="U403" s="11"/>
      <c r="V403" s="11"/>
      <c r="W403" s="11"/>
      <c r="X403" s="11"/>
      <c r="Y403" s="11"/>
      <c r="Z403" s="11"/>
    </row>
    <row r="404" spans="1:26" ht="14.25" customHeight="1" x14ac:dyDescent="0.2">
      <c r="A404" s="8"/>
      <c r="B404" s="8"/>
      <c r="C404" s="11"/>
      <c r="D404" s="11"/>
      <c r="E404" s="11"/>
      <c r="F404" s="11"/>
      <c r="G404" s="23"/>
      <c r="H404" s="23"/>
      <c r="I404" s="11"/>
      <c r="J404" s="11"/>
      <c r="K404" s="11"/>
      <c r="L404" s="11"/>
      <c r="M404" s="11"/>
      <c r="N404" s="11"/>
      <c r="O404" s="11"/>
      <c r="P404" s="11"/>
      <c r="Q404" s="11"/>
      <c r="R404" s="11"/>
      <c r="S404" s="11"/>
      <c r="T404" s="11"/>
      <c r="U404" s="11"/>
      <c r="V404" s="11"/>
      <c r="W404" s="11"/>
      <c r="X404" s="11"/>
      <c r="Y404" s="11"/>
      <c r="Z404" s="11"/>
    </row>
    <row r="405" spans="1:26" ht="14.25" customHeight="1" x14ac:dyDescent="0.2">
      <c r="A405" s="8"/>
      <c r="B405" s="8"/>
      <c r="C405" s="11"/>
      <c r="D405" s="11"/>
      <c r="E405" s="11"/>
      <c r="F405" s="11"/>
      <c r="G405" s="23"/>
      <c r="H405" s="23"/>
      <c r="I405" s="11"/>
      <c r="J405" s="11"/>
      <c r="K405" s="11"/>
      <c r="L405" s="11"/>
      <c r="M405" s="11"/>
      <c r="N405" s="11"/>
      <c r="O405" s="11"/>
      <c r="P405" s="11"/>
      <c r="Q405" s="11"/>
      <c r="R405" s="11"/>
      <c r="S405" s="11"/>
      <c r="T405" s="11"/>
      <c r="U405" s="11"/>
      <c r="V405" s="11"/>
      <c r="W405" s="11"/>
      <c r="X405" s="11"/>
      <c r="Y405" s="11"/>
      <c r="Z405" s="11"/>
    </row>
    <row r="406" spans="1:26" ht="14.25" customHeight="1" x14ac:dyDescent="0.2">
      <c r="A406" s="8"/>
      <c r="B406" s="8"/>
      <c r="C406" s="11"/>
      <c r="D406" s="11"/>
      <c r="E406" s="11"/>
      <c r="F406" s="11"/>
      <c r="G406" s="23"/>
      <c r="H406" s="23"/>
      <c r="I406" s="11"/>
      <c r="J406" s="11"/>
      <c r="K406" s="11"/>
      <c r="L406" s="11"/>
      <c r="M406" s="11"/>
      <c r="N406" s="11"/>
      <c r="O406" s="11"/>
      <c r="P406" s="11"/>
      <c r="Q406" s="11"/>
      <c r="R406" s="11"/>
      <c r="S406" s="11"/>
      <c r="T406" s="11"/>
      <c r="U406" s="11"/>
      <c r="V406" s="11"/>
      <c r="W406" s="11"/>
      <c r="X406" s="11"/>
      <c r="Y406" s="11"/>
      <c r="Z406" s="11"/>
    </row>
    <row r="407" spans="1:26" ht="14.25" customHeight="1" x14ac:dyDescent="0.2">
      <c r="A407" s="8"/>
      <c r="B407" s="8"/>
      <c r="C407" s="11"/>
      <c r="D407" s="11"/>
      <c r="E407" s="11"/>
      <c r="F407" s="11"/>
      <c r="G407" s="23"/>
      <c r="H407" s="23"/>
      <c r="I407" s="11"/>
      <c r="J407" s="11"/>
      <c r="K407" s="11"/>
      <c r="L407" s="11"/>
      <c r="M407" s="11"/>
      <c r="N407" s="11"/>
      <c r="O407" s="11"/>
      <c r="P407" s="11"/>
      <c r="Q407" s="11"/>
      <c r="R407" s="11"/>
      <c r="S407" s="11"/>
      <c r="T407" s="11"/>
      <c r="U407" s="11"/>
      <c r="V407" s="11"/>
      <c r="W407" s="11"/>
      <c r="X407" s="11"/>
      <c r="Y407" s="11"/>
      <c r="Z407" s="11"/>
    </row>
    <row r="408" spans="1:26" ht="14.25" customHeight="1" x14ac:dyDescent="0.2">
      <c r="A408" s="8"/>
      <c r="B408" s="8"/>
      <c r="C408" s="11"/>
      <c r="D408" s="11"/>
      <c r="E408" s="11"/>
      <c r="F408" s="11"/>
      <c r="G408" s="23"/>
      <c r="H408" s="23"/>
      <c r="I408" s="11"/>
      <c r="J408" s="11"/>
      <c r="K408" s="11"/>
      <c r="L408" s="11"/>
      <c r="M408" s="11"/>
      <c r="N408" s="11"/>
      <c r="O408" s="11"/>
      <c r="P408" s="11"/>
      <c r="Q408" s="11"/>
      <c r="R408" s="11"/>
      <c r="S408" s="11"/>
      <c r="T408" s="11"/>
      <c r="U408" s="11"/>
      <c r="V408" s="11"/>
      <c r="W408" s="11"/>
      <c r="X408" s="11"/>
      <c r="Y408" s="11"/>
      <c r="Z408" s="11"/>
    </row>
    <row r="409" spans="1:26" ht="14.25" customHeight="1" x14ac:dyDescent="0.2">
      <c r="A409" s="8"/>
      <c r="B409" s="8"/>
      <c r="C409" s="11"/>
      <c r="D409" s="11"/>
      <c r="E409" s="11"/>
      <c r="F409" s="11"/>
      <c r="G409" s="23"/>
      <c r="H409" s="23"/>
      <c r="I409" s="11"/>
      <c r="J409" s="11"/>
      <c r="K409" s="11"/>
      <c r="L409" s="11"/>
      <c r="M409" s="11"/>
      <c r="N409" s="11"/>
      <c r="O409" s="11"/>
      <c r="P409" s="11"/>
      <c r="Q409" s="11"/>
      <c r="R409" s="11"/>
      <c r="S409" s="11"/>
      <c r="T409" s="11"/>
      <c r="U409" s="11"/>
      <c r="V409" s="11"/>
      <c r="W409" s="11"/>
      <c r="X409" s="11"/>
      <c r="Y409" s="11"/>
      <c r="Z409" s="11"/>
    </row>
    <row r="410" spans="1:26" ht="14.25" customHeight="1" x14ac:dyDescent="0.2">
      <c r="A410" s="8"/>
      <c r="B410" s="8"/>
      <c r="C410" s="11"/>
      <c r="D410" s="11"/>
      <c r="E410" s="11"/>
      <c r="F410" s="11"/>
      <c r="G410" s="23"/>
      <c r="H410" s="23"/>
      <c r="I410" s="11"/>
      <c r="J410" s="11"/>
      <c r="K410" s="11"/>
      <c r="L410" s="11"/>
      <c r="M410" s="11"/>
      <c r="N410" s="11"/>
      <c r="O410" s="11"/>
      <c r="P410" s="11"/>
      <c r="Q410" s="11"/>
      <c r="R410" s="11"/>
      <c r="S410" s="11"/>
      <c r="T410" s="11"/>
      <c r="U410" s="11"/>
      <c r="V410" s="11"/>
      <c r="W410" s="11"/>
      <c r="X410" s="11"/>
      <c r="Y410" s="11"/>
      <c r="Z410" s="11"/>
    </row>
    <row r="411" spans="1:26" ht="14.25" customHeight="1" x14ac:dyDescent="0.2">
      <c r="A411" s="8"/>
      <c r="B411" s="8"/>
      <c r="C411" s="11"/>
      <c r="D411" s="11"/>
      <c r="E411" s="11"/>
      <c r="F411" s="11"/>
      <c r="G411" s="23"/>
      <c r="H411" s="23"/>
      <c r="I411" s="11"/>
      <c r="J411" s="11"/>
      <c r="K411" s="11"/>
      <c r="L411" s="11"/>
      <c r="M411" s="11"/>
      <c r="N411" s="11"/>
      <c r="O411" s="11"/>
      <c r="P411" s="11"/>
      <c r="Q411" s="11"/>
      <c r="R411" s="11"/>
      <c r="S411" s="11"/>
      <c r="T411" s="11"/>
      <c r="U411" s="11"/>
      <c r="V411" s="11"/>
      <c r="W411" s="11"/>
      <c r="X411" s="11"/>
      <c r="Y411" s="11"/>
      <c r="Z411" s="11"/>
    </row>
    <row r="412" spans="1:26" ht="14.25" customHeight="1" x14ac:dyDescent="0.2">
      <c r="A412" s="8"/>
      <c r="B412" s="8"/>
      <c r="C412" s="11"/>
      <c r="D412" s="11"/>
      <c r="E412" s="11"/>
      <c r="F412" s="11"/>
      <c r="G412" s="23"/>
      <c r="H412" s="23"/>
      <c r="I412" s="11"/>
      <c r="J412" s="11"/>
      <c r="K412" s="11"/>
      <c r="L412" s="11"/>
      <c r="M412" s="11"/>
      <c r="N412" s="11"/>
      <c r="O412" s="11"/>
      <c r="P412" s="11"/>
      <c r="Q412" s="11"/>
      <c r="R412" s="11"/>
      <c r="S412" s="11"/>
      <c r="T412" s="11"/>
      <c r="U412" s="11"/>
      <c r="V412" s="11"/>
      <c r="W412" s="11"/>
      <c r="X412" s="11"/>
      <c r="Y412" s="11"/>
      <c r="Z412" s="11"/>
    </row>
    <row r="413" spans="1:26" ht="14.25" customHeight="1" x14ac:dyDescent="0.2">
      <c r="A413" s="8"/>
      <c r="B413" s="8"/>
      <c r="C413" s="11"/>
      <c r="D413" s="11"/>
      <c r="E413" s="11"/>
      <c r="F413" s="11"/>
      <c r="G413" s="23"/>
      <c r="H413" s="23"/>
      <c r="I413" s="11"/>
      <c r="J413" s="11"/>
      <c r="K413" s="11"/>
      <c r="L413" s="11"/>
      <c r="M413" s="11"/>
      <c r="N413" s="11"/>
      <c r="O413" s="11"/>
      <c r="P413" s="11"/>
      <c r="Q413" s="11"/>
      <c r="R413" s="11"/>
      <c r="S413" s="11"/>
      <c r="T413" s="11"/>
      <c r="U413" s="11"/>
      <c r="V413" s="11"/>
      <c r="W413" s="11"/>
      <c r="X413" s="11"/>
      <c r="Y413" s="11"/>
      <c r="Z413" s="11"/>
    </row>
    <row r="414" spans="1:26" ht="14.25" customHeight="1" x14ac:dyDescent="0.2">
      <c r="A414" s="8"/>
      <c r="B414" s="8"/>
      <c r="C414" s="11"/>
      <c r="D414" s="11"/>
      <c r="E414" s="11"/>
      <c r="F414" s="11"/>
      <c r="G414" s="23"/>
      <c r="H414" s="23"/>
      <c r="I414" s="11"/>
      <c r="J414" s="11"/>
      <c r="K414" s="11"/>
      <c r="L414" s="11"/>
      <c r="M414" s="11"/>
      <c r="N414" s="11"/>
      <c r="O414" s="11"/>
      <c r="P414" s="11"/>
      <c r="Q414" s="11"/>
      <c r="R414" s="11"/>
      <c r="S414" s="11"/>
      <c r="T414" s="11"/>
      <c r="U414" s="11"/>
      <c r="V414" s="11"/>
      <c r="W414" s="11"/>
      <c r="X414" s="11"/>
      <c r="Y414" s="11"/>
      <c r="Z414" s="11"/>
    </row>
    <row r="415" spans="1:26" ht="14.25" customHeight="1" x14ac:dyDescent="0.2">
      <c r="A415" s="8"/>
      <c r="B415" s="8"/>
      <c r="C415" s="11"/>
      <c r="D415" s="11"/>
      <c r="E415" s="11"/>
      <c r="F415" s="11"/>
      <c r="G415" s="23"/>
      <c r="H415" s="23"/>
      <c r="I415" s="11"/>
      <c r="J415" s="11"/>
      <c r="K415" s="11"/>
      <c r="L415" s="11"/>
      <c r="M415" s="11"/>
      <c r="N415" s="11"/>
      <c r="O415" s="11"/>
      <c r="P415" s="11"/>
      <c r="Q415" s="11"/>
      <c r="R415" s="11"/>
      <c r="S415" s="11"/>
      <c r="T415" s="11"/>
      <c r="U415" s="11"/>
      <c r="V415" s="11"/>
      <c r="W415" s="11"/>
      <c r="X415" s="11"/>
      <c r="Y415" s="11"/>
      <c r="Z415" s="11"/>
    </row>
    <row r="416" spans="1:26" ht="14.25" customHeight="1" x14ac:dyDescent="0.2">
      <c r="A416" s="8"/>
      <c r="B416" s="8"/>
      <c r="C416" s="11"/>
      <c r="D416" s="11"/>
      <c r="E416" s="11"/>
      <c r="F416" s="11"/>
      <c r="G416" s="23"/>
      <c r="H416" s="23"/>
      <c r="I416" s="11"/>
      <c r="J416" s="11"/>
      <c r="K416" s="11"/>
      <c r="L416" s="11"/>
      <c r="M416" s="11"/>
      <c r="N416" s="11"/>
      <c r="O416" s="11"/>
      <c r="P416" s="11"/>
      <c r="Q416" s="11"/>
      <c r="R416" s="11"/>
      <c r="S416" s="11"/>
      <c r="T416" s="11"/>
      <c r="U416" s="11"/>
      <c r="V416" s="11"/>
      <c r="W416" s="11"/>
      <c r="X416" s="11"/>
      <c r="Y416" s="11"/>
      <c r="Z416" s="11"/>
    </row>
    <row r="417" spans="1:26" ht="14.25" customHeight="1" x14ac:dyDescent="0.2">
      <c r="A417" s="8"/>
      <c r="B417" s="8"/>
      <c r="C417" s="11"/>
      <c r="D417" s="11"/>
      <c r="E417" s="11"/>
      <c r="F417" s="11"/>
      <c r="G417" s="23"/>
      <c r="H417" s="23"/>
      <c r="I417" s="11"/>
      <c r="J417" s="11"/>
      <c r="K417" s="11"/>
      <c r="L417" s="11"/>
      <c r="M417" s="11"/>
      <c r="N417" s="11"/>
      <c r="O417" s="11"/>
      <c r="P417" s="11"/>
      <c r="Q417" s="11"/>
      <c r="R417" s="11"/>
      <c r="S417" s="11"/>
      <c r="T417" s="11"/>
      <c r="U417" s="11"/>
      <c r="V417" s="11"/>
      <c r="W417" s="11"/>
      <c r="X417" s="11"/>
      <c r="Y417" s="11"/>
      <c r="Z417" s="11"/>
    </row>
    <row r="418" spans="1:26" ht="14.25" customHeight="1" x14ac:dyDescent="0.2">
      <c r="A418" s="8"/>
      <c r="B418" s="8"/>
      <c r="C418" s="11"/>
      <c r="D418" s="11"/>
      <c r="E418" s="11"/>
      <c r="F418" s="11"/>
      <c r="G418" s="23"/>
      <c r="H418" s="23"/>
      <c r="I418" s="11"/>
      <c r="J418" s="11"/>
      <c r="K418" s="11"/>
      <c r="L418" s="11"/>
      <c r="M418" s="11"/>
      <c r="N418" s="11"/>
      <c r="O418" s="11"/>
      <c r="P418" s="11"/>
      <c r="Q418" s="11"/>
      <c r="R418" s="11"/>
      <c r="S418" s="11"/>
      <c r="T418" s="11"/>
      <c r="U418" s="11"/>
      <c r="V418" s="11"/>
      <c r="W418" s="11"/>
      <c r="X418" s="11"/>
      <c r="Y418" s="11"/>
      <c r="Z418" s="11"/>
    </row>
    <row r="419" spans="1:26" ht="14.25" customHeight="1" x14ac:dyDescent="0.2">
      <c r="A419" s="8"/>
      <c r="B419" s="8"/>
      <c r="C419" s="11"/>
      <c r="D419" s="11"/>
      <c r="E419" s="11"/>
      <c r="F419" s="11"/>
      <c r="G419" s="23"/>
      <c r="H419" s="23"/>
      <c r="I419" s="11"/>
      <c r="J419" s="11"/>
      <c r="K419" s="11"/>
      <c r="L419" s="11"/>
      <c r="M419" s="11"/>
      <c r="N419" s="11"/>
      <c r="O419" s="11"/>
      <c r="P419" s="11"/>
      <c r="Q419" s="11"/>
      <c r="R419" s="11"/>
      <c r="S419" s="11"/>
      <c r="T419" s="11"/>
      <c r="U419" s="11"/>
      <c r="V419" s="11"/>
      <c r="W419" s="11"/>
      <c r="X419" s="11"/>
      <c r="Y419" s="11"/>
      <c r="Z419" s="11"/>
    </row>
    <row r="420" spans="1:26" ht="14.25" customHeight="1" x14ac:dyDescent="0.2">
      <c r="A420" s="8"/>
      <c r="B420" s="8"/>
      <c r="C420" s="11"/>
      <c r="D420" s="11"/>
      <c r="E420" s="11"/>
      <c r="F420" s="11"/>
      <c r="G420" s="23"/>
      <c r="H420" s="23"/>
      <c r="I420" s="11"/>
      <c r="J420" s="11"/>
      <c r="K420" s="11"/>
      <c r="L420" s="11"/>
      <c r="M420" s="11"/>
      <c r="N420" s="11"/>
      <c r="O420" s="11"/>
      <c r="P420" s="11"/>
      <c r="Q420" s="11"/>
      <c r="R420" s="11"/>
      <c r="S420" s="11"/>
      <c r="T420" s="11"/>
      <c r="U420" s="11"/>
      <c r="V420" s="11"/>
      <c r="W420" s="11"/>
      <c r="X420" s="11"/>
      <c r="Y420" s="11"/>
      <c r="Z420" s="11"/>
    </row>
    <row r="421" spans="1:26" ht="14.25" customHeight="1" x14ac:dyDescent="0.2">
      <c r="A421" s="8"/>
      <c r="B421" s="8"/>
      <c r="C421" s="11"/>
      <c r="D421" s="11"/>
      <c r="E421" s="11"/>
      <c r="F421" s="11"/>
      <c r="G421" s="23"/>
      <c r="H421" s="23"/>
      <c r="I421" s="11"/>
      <c r="J421" s="11"/>
      <c r="K421" s="11"/>
      <c r="L421" s="11"/>
      <c r="M421" s="11"/>
      <c r="N421" s="11"/>
      <c r="O421" s="11"/>
      <c r="P421" s="11"/>
      <c r="Q421" s="11"/>
      <c r="R421" s="11"/>
      <c r="S421" s="11"/>
      <c r="T421" s="11"/>
      <c r="U421" s="11"/>
      <c r="V421" s="11"/>
      <c r="W421" s="11"/>
      <c r="X421" s="11"/>
      <c r="Y421" s="11"/>
      <c r="Z421" s="11"/>
    </row>
    <row r="422" spans="1:26" ht="14.25" customHeight="1" x14ac:dyDescent="0.2">
      <c r="A422" s="8"/>
      <c r="B422" s="8"/>
      <c r="C422" s="11"/>
      <c r="D422" s="11"/>
      <c r="E422" s="11"/>
      <c r="F422" s="11"/>
      <c r="G422" s="23"/>
      <c r="H422" s="23"/>
      <c r="I422" s="11"/>
      <c r="J422" s="11"/>
      <c r="K422" s="11"/>
      <c r="L422" s="11"/>
      <c r="M422" s="11"/>
      <c r="N422" s="11"/>
      <c r="O422" s="11"/>
      <c r="P422" s="11"/>
      <c r="Q422" s="11"/>
      <c r="R422" s="11"/>
      <c r="S422" s="11"/>
      <c r="T422" s="11"/>
      <c r="U422" s="11"/>
      <c r="V422" s="11"/>
      <c r="W422" s="11"/>
      <c r="X422" s="11"/>
      <c r="Y422" s="11"/>
      <c r="Z422" s="11"/>
    </row>
    <row r="423" spans="1:26" ht="14.25" customHeight="1" x14ac:dyDescent="0.2">
      <c r="A423" s="8"/>
      <c r="B423" s="8"/>
      <c r="C423" s="11"/>
      <c r="D423" s="11"/>
      <c r="E423" s="11"/>
      <c r="F423" s="11"/>
      <c r="G423" s="23"/>
      <c r="H423" s="23"/>
      <c r="I423" s="11"/>
      <c r="J423" s="11"/>
      <c r="K423" s="11"/>
      <c r="L423" s="11"/>
      <c r="M423" s="11"/>
      <c r="N423" s="11"/>
      <c r="O423" s="11"/>
      <c r="P423" s="11"/>
      <c r="Q423" s="11"/>
      <c r="R423" s="11"/>
      <c r="S423" s="11"/>
      <c r="T423" s="11"/>
      <c r="U423" s="11"/>
      <c r="V423" s="11"/>
      <c r="W423" s="11"/>
      <c r="X423" s="11"/>
      <c r="Y423" s="11"/>
      <c r="Z423" s="11"/>
    </row>
    <row r="424" spans="1:26" ht="14.25" customHeight="1" x14ac:dyDescent="0.2">
      <c r="A424" s="8"/>
      <c r="B424" s="8"/>
      <c r="C424" s="11"/>
      <c r="D424" s="11"/>
      <c r="E424" s="11"/>
      <c r="F424" s="11"/>
      <c r="G424" s="23"/>
      <c r="H424" s="23"/>
      <c r="I424" s="11"/>
      <c r="J424" s="11"/>
      <c r="K424" s="11"/>
      <c r="L424" s="11"/>
      <c r="M424" s="11"/>
      <c r="N424" s="11"/>
      <c r="O424" s="11"/>
      <c r="P424" s="11"/>
      <c r="Q424" s="11"/>
      <c r="R424" s="11"/>
      <c r="S424" s="11"/>
      <c r="T424" s="11"/>
      <c r="U424" s="11"/>
      <c r="V424" s="11"/>
      <c r="W424" s="11"/>
      <c r="X424" s="11"/>
      <c r="Y424" s="11"/>
      <c r="Z424" s="11"/>
    </row>
    <row r="425" spans="1:26" ht="14.25" customHeight="1" x14ac:dyDescent="0.2">
      <c r="A425" s="8"/>
      <c r="B425" s="8"/>
      <c r="C425" s="11"/>
      <c r="D425" s="11"/>
      <c r="E425" s="11"/>
      <c r="F425" s="11"/>
      <c r="G425" s="23"/>
      <c r="H425" s="23"/>
      <c r="I425" s="11"/>
      <c r="J425" s="11"/>
      <c r="K425" s="11"/>
      <c r="L425" s="11"/>
      <c r="M425" s="11"/>
      <c r="N425" s="11"/>
      <c r="O425" s="11"/>
      <c r="P425" s="11"/>
      <c r="Q425" s="11"/>
      <c r="R425" s="11"/>
      <c r="S425" s="11"/>
      <c r="T425" s="11"/>
      <c r="U425" s="11"/>
      <c r="V425" s="11"/>
      <c r="W425" s="11"/>
      <c r="X425" s="11"/>
      <c r="Y425" s="11"/>
      <c r="Z425" s="11"/>
    </row>
    <row r="426" spans="1:26" ht="14.25" customHeight="1" x14ac:dyDescent="0.2">
      <c r="A426" s="8"/>
      <c r="B426" s="8"/>
      <c r="C426" s="11"/>
      <c r="D426" s="11"/>
      <c r="E426" s="11"/>
      <c r="F426" s="11"/>
      <c r="G426" s="23"/>
      <c r="H426" s="23"/>
      <c r="I426" s="11"/>
      <c r="J426" s="11"/>
      <c r="K426" s="11"/>
      <c r="L426" s="11"/>
      <c r="M426" s="11"/>
      <c r="N426" s="11"/>
      <c r="O426" s="11"/>
      <c r="P426" s="11"/>
      <c r="Q426" s="11"/>
      <c r="R426" s="11"/>
      <c r="S426" s="11"/>
      <c r="T426" s="11"/>
      <c r="U426" s="11"/>
      <c r="V426" s="11"/>
      <c r="W426" s="11"/>
      <c r="X426" s="11"/>
      <c r="Y426" s="11"/>
      <c r="Z426" s="11"/>
    </row>
    <row r="427" spans="1:26" ht="14.25" customHeight="1" x14ac:dyDescent="0.2">
      <c r="A427" s="8"/>
      <c r="B427" s="8"/>
      <c r="C427" s="11"/>
      <c r="D427" s="11"/>
      <c r="E427" s="11"/>
      <c r="F427" s="11"/>
      <c r="G427" s="23"/>
      <c r="H427" s="23"/>
      <c r="I427" s="11"/>
      <c r="J427" s="11"/>
      <c r="K427" s="11"/>
      <c r="L427" s="11"/>
      <c r="M427" s="11"/>
      <c r="N427" s="11"/>
      <c r="O427" s="11"/>
      <c r="P427" s="11"/>
      <c r="Q427" s="11"/>
      <c r="R427" s="11"/>
      <c r="S427" s="11"/>
      <c r="T427" s="11"/>
      <c r="U427" s="11"/>
      <c r="V427" s="11"/>
      <c r="W427" s="11"/>
      <c r="X427" s="11"/>
      <c r="Y427" s="11"/>
      <c r="Z427" s="11"/>
    </row>
    <row r="428" spans="1:26" ht="14.25" customHeight="1" x14ac:dyDescent="0.2">
      <c r="A428" s="8"/>
      <c r="B428" s="8"/>
      <c r="C428" s="11"/>
      <c r="D428" s="11"/>
      <c r="E428" s="11"/>
      <c r="F428" s="11"/>
      <c r="G428" s="23"/>
      <c r="H428" s="23"/>
      <c r="I428" s="11"/>
      <c r="J428" s="11"/>
      <c r="K428" s="11"/>
      <c r="L428" s="11"/>
      <c r="M428" s="11"/>
      <c r="N428" s="11"/>
      <c r="O428" s="11"/>
      <c r="P428" s="11"/>
      <c r="Q428" s="11"/>
      <c r="R428" s="11"/>
      <c r="S428" s="11"/>
      <c r="T428" s="11"/>
      <c r="U428" s="11"/>
      <c r="V428" s="11"/>
      <c r="W428" s="11"/>
      <c r="X428" s="11"/>
      <c r="Y428" s="11"/>
      <c r="Z428" s="11"/>
    </row>
    <row r="429" spans="1:26" ht="14.25" customHeight="1" x14ac:dyDescent="0.2">
      <c r="A429" s="8"/>
      <c r="B429" s="8"/>
      <c r="C429" s="11"/>
      <c r="D429" s="11"/>
      <c r="E429" s="11"/>
      <c r="F429" s="11"/>
      <c r="G429" s="23"/>
      <c r="H429" s="23"/>
      <c r="I429" s="11"/>
      <c r="J429" s="11"/>
      <c r="K429" s="11"/>
      <c r="L429" s="11"/>
      <c r="M429" s="11"/>
      <c r="N429" s="11"/>
      <c r="O429" s="11"/>
      <c r="P429" s="11"/>
      <c r="Q429" s="11"/>
      <c r="R429" s="11"/>
      <c r="S429" s="11"/>
      <c r="T429" s="11"/>
      <c r="U429" s="11"/>
      <c r="V429" s="11"/>
      <c r="W429" s="11"/>
      <c r="X429" s="11"/>
      <c r="Y429" s="11"/>
      <c r="Z429" s="11"/>
    </row>
    <row r="430" spans="1:26" ht="14.25" customHeight="1" x14ac:dyDescent="0.2">
      <c r="A430" s="8"/>
      <c r="B430" s="8"/>
      <c r="C430" s="11"/>
      <c r="D430" s="11"/>
      <c r="E430" s="11"/>
      <c r="F430" s="11"/>
      <c r="G430" s="23"/>
      <c r="H430" s="23"/>
      <c r="I430" s="11"/>
      <c r="J430" s="11"/>
      <c r="K430" s="11"/>
      <c r="L430" s="11"/>
      <c r="M430" s="11"/>
      <c r="N430" s="11"/>
      <c r="O430" s="11"/>
      <c r="P430" s="11"/>
      <c r="Q430" s="11"/>
      <c r="R430" s="11"/>
      <c r="S430" s="11"/>
      <c r="T430" s="11"/>
      <c r="U430" s="11"/>
      <c r="V430" s="11"/>
      <c r="W430" s="11"/>
      <c r="X430" s="11"/>
      <c r="Y430" s="11"/>
      <c r="Z430" s="11"/>
    </row>
    <row r="431" spans="1:26" ht="14.25" customHeight="1" x14ac:dyDescent="0.2">
      <c r="A431" s="8"/>
      <c r="B431" s="8"/>
      <c r="C431" s="11"/>
      <c r="D431" s="11"/>
      <c r="E431" s="11"/>
      <c r="F431" s="11"/>
      <c r="G431" s="23"/>
      <c r="H431" s="23"/>
      <c r="I431" s="11"/>
      <c r="J431" s="11"/>
      <c r="K431" s="11"/>
      <c r="L431" s="11"/>
      <c r="M431" s="11"/>
      <c r="N431" s="11"/>
      <c r="O431" s="11"/>
      <c r="P431" s="11"/>
      <c r="Q431" s="11"/>
      <c r="R431" s="11"/>
      <c r="S431" s="11"/>
      <c r="T431" s="11"/>
      <c r="U431" s="11"/>
      <c r="V431" s="11"/>
      <c r="W431" s="11"/>
      <c r="X431" s="11"/>
      <c r="Y431" s="11"/>
      <c r="Z431" s="11"/>
    </row>
    <row r="432" spans="1:26" ht="14.25" customHeight="1" x14ac:dyDescent="0.2">
      <c r="A432" s="8"/>
      <c r="B432" s="8"/>
      <c r="C432" s="11"/>
      <c r="D432" s="11"/>
      <c r="E432" s="11"/>
      <c r="F432" s="11"/>
      <c r="G432" s="23"/>
      <c r="H432" s="23"/>
      <c r="I432" s="11"/>
      <c r="J432" s="11"/>
      <c r="K432" s="11"/>
      <c r="L432" s="11"/>
      <c r="M432" s="11"/>
      <c r="N432" s="11"/>
      <c r="O432" s="11"/>
      <c r="P432" s="11"/>
      <c r="Q432" s="11"/>
      <c r="R432" s="11"/>
      <c r="S432" s="11"/>
      <c r="T432" s="11"/>
      <c r="U432" s="11"/>
      <c r="V432" s="11"/>
      <c r="W432" s="11"/>
      <c r="X432" s="11"/>
      <c r="Y432" s="11"/>
      <c r="Z432" s="11"/>
    </row>
    <row r="433" spans="1:26" ht="14.25" customHeight="1" x14ac:dyDescent="0.2">
      <c r="A433" s="8"/>
      <c r="B433" s="8"/>
      <c r="C433" s="11"/>
      <c r="D433" s="11"/>
      <c r="E433" s="11"/>
      <c r="F433" s="11"/>
      <c r="G433" s="23"/>
      <c r="H433" s="23"/>
      <c r="I433" s="11"/>
      <c r="J433" s="11"/>
      <c r="K433" s="11"/>
      <c r="L433" s="11"/>
      <c r="M433" s="11"/>
      <c r="N433" s="11"/>
      <c r="O433" s="11"/>
      <c r="P433" s="11"/>
      <c r="Q433" s="11"/>
      <c r="R433" s="11"/>
      <c r="S433" s="11"/>
      <c r="T433" s="11"/>
      <c r="U433" s="11"/>
      <c r="V433" s="11"/>
      <c r="W433" s="11"/>
      <c r="X433" s="11"/>
      <c r="Y433" s="11"/>
      <c r="Z433" s="11"/>
    </row>
    <row r="434" spans="1:26" ht="14.25" customHeight="1" x14ac:dyDescent="0.2">
      <c r="A434" s="8"/>
      <c r="B434" s="8"/>
      <c r="C434" s="11"/>
      <c r="D434" s="11"/>
      <c r="E434" s="11"/>
      <c r="F434" s="11"/>
      <c r="G434" s="23"/>
      <c r="H434" s="23"/>
      <c r="I434" s="11"/>
      <c r="J434" s="11"/>
      <c r="K434" s="11"/>
      <c r="L434" s="11"/>
      <c r="M434" s="11"/>
      <c r="N434" s="11"/>
      <c r="O434" s="11"/>
      <c r="P434" s="11"/>
      <c r="Q434" s="11"/>
      <c r="R434" s="11"/>
      <c r="S434" s="11"/>
      <c r="T434" s="11"/>
      <c r="U434" s="11"/>
      <c r="V434" s="11"/>
      <c r="W434" s="11"/>
      <c r="X434" s="11"/>
      <c r="Y434" s="11"/>
      <c r="Z434" s="11"/>
    </row>
    <row r="435" spans="1:26" ht="14.25" customHeight="1" x14ac:dyDescent="0.2">
      <c r="A435" s="8"/>
      <c r="B435" s="8"/>
      <c r="C435" s="11"/>
      <c r="D435" s="11"/>
      <c r="E435" s="11"/>
      <c r="F435" s="11"/>
      <c r="G435" s="23"/>
      <c r="H435" s="23"/>
      <c r="I435" s="11"/>
      <c r="J435" s="11"/>
      <c r="K435" s="11"/>
      <c r="L435" s="11"/>
      <c r="M435" s="11"/>
      <c r="N435" s="11"/>
      <c r="O435" s="11"/>
      <c r="P435" s="11"/>
      <c r="Q435" s="11"/>
      <c r="R435" s="11"/>
      <c r="S435" s="11"/>
      <c r="T435" s="11"/>
      <c r="U435" s="11"/>
      <c r="V435" s="11"/>
      <c r="W435" s="11"/>
      <c r="X435" s="11"/>
      <c r="Y435" s="11"/>
      <c r="Z435" s="11"/>
    </row>
    <row r="436" spans="1:26" ht="14.25" customHeight="1" x14ac:dyDescent="0.2">
      <c r="A436" s="8"/>
      <c r="B436" s="8"/>
      <c r="C436" s="11"/>
      <c r="D436" s="11"/>
      <c r="E436" s="11"/>
      <c r="F436" s="11"/>
      <c r="G436" s="23"/>
      <c r="H436" s="23"/>
      <c r="I436" s="11"/>
      <c r="J436" s="11"/>
      <c r="K436" s="11"/>
      <c r="L436" s="11"/>
      <c r="M436" s="11"/>
      <c r="N436" s="11"/>
      <c r="O436" s="11"/>
      <c r="P436" s="11"/>
      <c r="Q436" s="11"/>
      <c r="R436" s="11"/>
      <c r="S436" s="11"/>
      <c r="T436" s="11"/>
      <c r="U436" s="11"/>
      <c r="V436" s="11"/>
      <c r="W436" s="11"/>
      <c r="X436" s="11"/>
      <c r="Y436" s="11"/>
      <c r="Z436" s="11"/>
    </row>
    <row r="437" spans="1:26" ht="14.25" customHeight="1" x14ac:dyDescent="0.2">
      <c r="A437" s="8"/>
      <c r="B437" s="8"/>
      <c r="C437" s="11"/>
      <c r="D437" s="11"/>
      <c r="E437" s="11"/>
      <c r="F437" s="11"/>
      <c r="G437" s="23"/>
      <c r="H437" s="23"/>
      <c r="I437" s="11"/>
      <c r="J437" s="11"/>
      <c r="K437" s="11"/>
      <c r="L437" s="11"/>
      <c r="M437" s="11"/>
      <c r="N437" s="11"/>
      <c r="O437" s="11"/>
      <c r="P437" s="11"/>
      <c r="Q437" s="11"/>
      <c r="R437" s="11"/>
      <c r="S437" s="11"/>
      <c r="T437" s="11"/>
      <c r="U437" s="11"/>
      <c r="V437" s="11"/>
      <c r="W437" s="11"/>
      <c r="X437" s="11"/>
      <c r="Y437" s="11"/>
      <c r="Z437" s="11"/>
    </row>
    <row r="438" spans="1:26" ht="14.25" customHeight="1" x14ac:dyDescent="0.2">
      <c r="A438" s="8"/>
      <c r="B438" s="8"/>
      <c r="C438" s="11"/>
      <c r="D438" s="11"/>
      <c r="E438" s="11"/>
      <c r="F438" s="11"/>
      <c r="G438" s="23"/>
      <c r="H438" s="23"/>
      <c r="I438" s="11"/>
      <c r="J438" s="11"/>
      <c r="K438" s="11"/>
      <c r="L438" s="11"/>
      <c r="M438" s="11"/>
      <c r="N438" s="11"/>
      <c r="O438" s="11"/>
      <c r="P438" s="11"/>
      <c r="Q438" s="11"/>
      <c r="R438" s="11"/>
      <c r="S438" s="11"/>
      <c r="T438" s="11"/>
      <c r="U438" s="11"/>
      <c r="V438" s="11"/>
      <c r="W438" s="11"/>
      <c r="X438" s="11"/>
      <c r="Y438" s="11"/>
      <c r="Z438" s="11"/>
    </row>
    <row r="439" spans="1:26" ht="14.25" customHeight="1" x14ac:dyDescent="0.2">
      <c r="A439" s="8"/>
      <c r="B439" s="8"/>
      <c r="C439" s="11"/>
      <c r="D439" s="11"/>
      <c r="E439" s="11"/>
      <c r="F439" s="11"/>
      <c r="G439" s="23"/>
      <c r="H439" s="23"/>
      <c r="I439" s="11"/>
      <c r="J439" s="11"/>
      <c r="K439" s="11"/>
      <c r="L439" s="11"/>
      <c r="M439" s="11"/>
      <c r="N439" s="11"/>
      <c r="O439" s="11"/>
      <c r="P439" s="11"/>
      <c r="Q439" s="11"/>
      <c r="R439" s="11"/>
      <c r="S439" s="11"/>
      <c r="T439" s="11"/>
      <c r="U439" s="11"/>
      <c r="V439" s="11"/>
      <c r="W439" s="11"/>
      <c r="X439" s="11"/>
      <c r="Y439" s="11"/>
      <c r="Z439" s="11"/>
    </row>
    <row r="440" spans="1:26" ht="14.25" customHeight="1" x14ac:dyDescent="0.2">
      <c r="A440" s="8"/>
      <c r="B440" s="8"/>
      <c r="C440" s="11"/>
      <c r="D440" s="11"/>
      <c r="E440" s="11"/>
      <c r="F440" s="11"/>
      <c r="G440" s="23"/>
      <c r="H440" s="23"/>
      <c r="I440" s="11"/>
      <c r="J440" s="11"/>
      <c r="K440" s="11"/>
      <c r="L440" s="11"/>
      <c r="M440" s="11"/>
      <c r="N440" s="11"/>
      <c r="O440" s="11"/>
      <c r="P440" s="11"/>
      <c r="Q440" s="11"/>
      <c r="R440" s="11"/>
      <c r="S440" s="11"/>
      <c r="T440" s="11"/>
      <c r="U440" s="11"/>
      <c r="V440" s="11"/>
      <c r="W440" s="11"/>
      <c r="X440" s="11"/>
      <c r="Y440" s="11"/>
      <c r="Z440" s="11"/>
    </row>
    <row r="441" spans="1:26" ht="14.25" customHeight="1" x14ac:dyDescent="0.2">
      <c r="A441" s="8"/>
      <c r="B441" s="8"/>
      <c r="C441" s="11"/>
      <c r="D441" s="11"/>
      <c r="E441" s="11"/>
      <c r="F441" s="11"/>
      <c r="G441" s="23"/>
      <c r="H441" s="23"/>
      <c r="I441" s="11"/>
      <c r="J441" s="11"/>
      <c r="K441" s="11"/>
      <c r="L441" s="11"/>
      <c r="M441" s="11"/>
      <c r="N441" s="11"/>
      <c r="O441" s="11"/>
      <c r="P441" s="11"/>
      <c r="Q441" s="11"/>
      <c r="R441" s="11"/>
      <c r="S441" s="11"/>
      <c r="T441" s="11"/>
      <c r="U441" s="11"/>
      <c r="V441" s="11"/>
      <c r="W441" s="11"/>
      <c r="X441" s="11"/>
      <c r="Y441" s="11"/>
      <c r="Z441" s="11"/>
    </row>
    <row r="442" spans="1:26" ht="14.25" customHeight="1" x14ac:dyDescent="0.2">
      <c r="A442" s="8"/>
      <c r="B442" s="8"/>
      <c r="C442" s="11"/>
      <c r="D442" s="11"/>
      <c r="E442" s="11"/>
      <c r="F442" s="11"/>
      <c r="G442" s="23"/>
      <c r="H442" s="23"/>
      <c r="I442" s="11"/>
      <c r="J442" s="11"/>
      <c r="K442" s="11"/>
      <c r="L442" s="11"/>
      <c r="M442" s="11"/>
      <c r="N442" s="11"/>
      <c r="O442" s="11"/>
      <c r="P442" s="11"/>
      <c r="Q442" s="11"/>
      <c r="R442" s="11"/>
      <c r="S442" s="11"/>
      <c r="T442" s="11"/>
      <c r="U442" s="11"/>
      <c r="V442" s="11"/>
      <c r="W442" s="11"/>
      <c r="X442" s="11"/>
      <c r="Y442" s="11"/>
      <c r="Z442" s="11"/>
    </row>
    <row r="443" spans="1:26" ht="14.25" customHeight="1" x14ac:dyDescent="0.2">
      <c r="A443" s="8"/>
      <c r="B443" s="8"/>
      <c r="C443" s="11"/>
      <c r="D443" s="11"/>
      <c r="E443" s="11"/>
      <c r="F443" s="11"/>
      <c r="G443" s="23"/>
      <c r="H443" s="23"/>
      <c r="I443" s="11"/>
      <c r="J443" s="11"/>
      <c r="K443" s="11"/>
      <c r="L443" s="11"/>
      <c r="M443" s="11"/>
      <c r="N443" s="11"/>
      <c r="O443" s="11"/>
      <c r="P443" s="11"/>
      <c r="Q443" s="11"/>
      <c r="R443" s="11"/>
      <c r="S443" s="11"/>
      <c r="T443" s="11"/>
      <c r="U443" s="11"/>
      <c r="V443" s="11"/>
      <c r="W443" s="11"/>
      <c r="X443" s="11"/>
      <c r="Y443" s="11"/>
      <c r="Z443" s="11"/>
    </row>
    <row r="444" spans="1:26" ht="14.25" customHeight="1" x14ac:dyDescent="0.2">
      <c r="A444" s="8"/>
      <c r="B444" s="8"/>
      <c r="C444" s="11"/>
      <c r="D444" s="11"/>
      <c r="E444" s="11"/>
      <c r="F444" s="11"/>
      <c r="G444" s="23"/>
      <c r="H444" s="23"/>
      <c r="I444" s="11"/>
      <c r="J444" s="11"/>
      <c r="K444" s="11"/>
      <c r="L444" s="11"/>
      <c r="M444" s="11"/>
      <c r="N444" s="11"/>
      <c r="O444" s="11"/>
      <c r="P444" s="11"/>
      <c r="Q444" s="11"/>
      <c r="R444" s="11"/>
      <c r="S444" s="11"/>
      <c r="T444" s="11"/>
      <c r="U444" s="11"/>
      <c r="V444" s="11"/>
      <c r="W444" s="11"/>
      <c r="X444" s="11"/>
      <c r="Y444" s="11"/>
      <c r="Z444" s="11"/>
    </row>
    <row r="445" spans="1:26" ht="14.25" customHeight="1" x14ac:dyDescent="0.2">
      <c r="A445" s="8"/>
      <c r="B445" s="8"/>
      <c r="C445" s="11"/>
      <c r="D445" s="11"/>
      <c r="E445" s="11"/>
      <c r="F445" s="11"/>
      <c r="G445" s="23"/>
      <c r="H445" s="23"/>
      <c r="I445" s="11"/>
      <c r="J445" s="11"/>
      <c r="K445" s="11"/>
      <c r="L445" s="11"/>
      <c r="M445" s="11"/>
      <c r="N445" s="11"/>
      <c r="O445" s="11"/>
      <c r="P445" s="11"/>
      <c r="Q445" s="11"/>
      <c r="R445" s="11"/>
      <c r="S445" s="11"/>
      <c r="T445" s="11"/>
      <c r="U445" s="11"/>
      <c r="V445" s="11"/>
      <c r="W445" s="11"/>
      <c r="X445" s="11"/>
      <c r="Y445" s="11"/>
      <c r="Z445" s="11"/>
    </row>
    <row r="446" spans="1:26" ht="14.25" customHeight="1" x14ac:dyDescent="0.2">
      <c r="A446" s="8"/>
      <c r="B446" s="8"/>
      <c r="C446" s="11"/>
      <c r="D446" s="11"/>
      <c r="E446" s="11"/>
      <c r="F446" s="11"/>
      <c r="G446" s="23"/>
      <c r="H446" s="23"/>
      <c r="I446" s="11"/>
      <c r="J446" s="11"/>
      <c r="K446" s="11"/>
      <c r="L446" s="11"/>
      <c r="M446" s="11"/>
      <c r="N446" s="11"/>
      <c r="O446" s="11"/>
      <c r="P446" s="11"/>
      <c r="Q446" s="11"/>
      <c r="R446" s="11"/>
      <c r="S446" s="11"/>
      <c r="T446" s="11"/>
      <c r="U446" s="11"/>
      <c r="V446" s="11"/>
      <c r="W446" s="11"/>
      <c r="X446" s="11"/>
      <c r="Y446" s="11"/>
      <c r="Z446" s="11"/>
    </row>
    <row r="447" spans="1:26" ht="14.25" customHeight="1" x14ac:dyDescent="0.2">
      <c r="A447" s="8"/>
      <c r="B447" s="8"/>
      <c r="C447" s="11"/>
      <c r="D447" s="11"/>
      <c r="E447" s="11"/>
      <c r="F447" s="11"/>
      <c r="G447" s="23"/>
      <c r="H447" s="23"/>
      <c r="I447" s="11"/>
      <c r="J447" s="11"/>
      <c r="K447" s="11"/>
      <c r="L447" s="11"/>
      <c r="M447" s="11"/>
      <c r="N447" s="11"/>
      <c r="O447" s="11"/>
      <c r="P447" s="11"/>
      <c r="Q447" s="11"/>
      <c r="R447" s="11"/>
      <c r="S447" s="11"/>
      <c r="T447" s="11"/>
      <c r="U447" s="11"/>
      <c r="V447" s="11"/>
      <c r="W447" s="11"/>
      <c r="X447" s="11"/>
      <c r="Y447" s="11"/>
      <c r="Z447" s="11"/>
    </row>
    <row r="448" spans="1:26" ht="14.25" customHeight="1" x14ac:dyDescent="0.2">
      <c r="A448" s="8"/>
      <c r="B448" s="8"/>
      <c r="C448" s="11"/>
      <c r="D448" s="11"/>
      <c r="E448" s="11"/>
      <c r="F448" s="11"/>
      <c r="G448" s="23"/>
      <c r="H448" s="23"/>
      <c r="I448" s="11"/>
      <c r="J448" s="11"/>
      <c r="K448" s="11"/>
      <c r="L448" s="11"/>
      <c r="M448" s="11"/>
      <c r="N448" s="11"/>
      <c r="O448" s="11"/>
      <c r="P448" s="11"/>
      <c r="Q448" s="11"/>
      <c r="R448" s="11"/>
      <c r="S448" s="11"/>
      <c r="T448" s="11"/>
      <c r="U448" s="11"/>
      <c r="V448" s="11"/>
      <c r="W448" s="11"/>
      <c r="X448" s="11"/>
      <c r="Y448" s="11"/>
      <c r="Z448" s="11"/>
    </row>
    <row r="449" spans="1:26" ht="14.25" customHeight="1" x14ac:dyDescent="0.2">
      <c r="A449" s="8"/>
      <c r="B449" s="8"/>
      <c r="C449" s="11"/>
      <c r="D449" s="11"/>
      <c r="E449" s="11"/>
      <c r="F449" s="11"/>
      <c r="G449" s="23"/>
      <c r="H449" s="23"/>
      <c r="I449" s="11"/>
      <c r="J449" s="11"/>
      <c r="K449" s="11"/>
      <c r="L449" s="11"/>
      <c r="M449" s="11"/>
      <c r="N449" s="11"/>
      <c r="O449" s="11"/>
      <c r="P449" s="11"/>
      <c r="Q449" s="11"/>
      <c r="R449" s="11"/>
      <c r="S449" s="11"/>
      <c r="T449" s="11"/>
      <c r="U449" s="11"/>
      <c r="V449" s="11"/>
      <c r="W449" s="11"/>
      <c r="X449" s="11"/>
      <c r="Y449" s="11"/>
      <c r="Z449" s="11"/>
    </row>
    <row r="450" spans="1:26" ht="14.25" customHeight="1" x14ac:dyDescent="0.2">
      <c r="A450" s="8"/>
      <c r="B450" s="8"/>
      <c r="C450" s="11"/>
      <c r="D450" s="11"/>
      <c r="E450" s="11"/>
      <c r="F450" s="11"/>
      <c r="G450" s="23"/>
      <c r="H450" s="23"/>
      <c r="I450" s="11"/>
      <c r="J450" s="11"/>
      <c r="K450" s="11"/>
      <c r="L450" s="11"/>
      <c r="M450" s="11"/>
      <c r="N450" s="11"/>
      <c r="O450" s="11"/>
      <c r="P450" s="11"/>
      <c r="Q450" s="11"/>
      <c r="R450" s="11"/>
      <c r="S450" s="11"/>
      <c r="T450" s="11"/>
      <c r="U450" s="11"/>
      <c r="V450" s="11"/>
      <c r="W450" s="11"/>
      <c r="X450" s="11"/>
      <c r="Y450" s="11"/>
      <c r="Z450" s="11"/>
    </row>
    <row r="451" spans="1:26" ht="14.25" customHeight="1" x14ac:dyDescent="0.2">
      <c r="A451" s="8"/>
      <c r="B451" s="8"/>
      <c r="C451" s="11"/>
      <c r="D451" s="11"/>
      <c r="E451" s="11"/>
      <c r="F451" s="11"/>
      <c r="G451" s="23"/>
      <c r="H451" s="23"/>
      <c r="I451" s="11"/>
      <c r="J451" s="11"/>
      <c r="K451" s="11"/>
      <c r="L451" s="11"/>
      <c r="M451" s="11"/>
      <c r="N451" s="11"/>
      <c r="O451" s="11"/>
      <c r="P451" s="11"/>
      <c r="Q451" s="11"/>
      <c r="R451" s="11"/>
      <c r="S451" s="11"/>
      <c r="T451" s="11"/>
      <c r="U451" s="11"/>
      <c r="V451" s="11"/>
      <c r="W451" s="11"/>
      <c r="X451" s="11"/>
      <c r="Y451" s="11"/>
      <c r="Z451" s="11"/>
    </row>
    <row r="452" spans="1:26" ht="14.25" customHeight="1" x14ac:dyDescent="0.2">
      <c r="A452" s="8"/>
      <c r="B452" s="8"/>
      <c r="C452" s="11"/>
      <c r="D452" s="11"/>
      <c r="E452" s="11"/>
      <c r="F452" s="11"/>
      <c r="G452" s="23"/>
      <c r="H452" s="23"/>
      <c r="I452" s="11"/>
      <c r="J452" s="11"/>
      <c r="K452" s="11"/>
      <c r="L452" s="11"/>
      <c r="M452" s="11"/>
      <c r="N452" s="11"/>
      <c r="O452" s="11"/>
      <c r="P452" s="11"/>
      <c r="Q452" s="11"/>
      <c r="R452" s="11"/>
      <c r="S452" s="11"/>
      <c r="T452" s="11"/>
      <c r="U452" s="11"/>
      <c r="V452" s="11"/>
      <c r="W452" s="11"/>
      <c r="X452" s="11"/>
      <c r="Y452" s="11"/>
      <c r="Z452" s="11"/>
    </row>
    <row r="453" spans="1:26" ht="14.25" customHeight="1" x14ac:dyDescent="0.2">
      <c r="A453" s="8"/>
      <c r="B453" s="8"/>
      <c r="C453" s="11"/>
      <c r="D453" s="11"/>
      <c r="E453" s="11"/>
      <c r="F453" s="11"/>
      <c r="G453" s="23"/>
      <c r="H453" s="23"/>
      <c r="I453" s="11"/>
      <c r="J453" s="11"/>
      <c r="K453" s="11"/>
      <c r="L453" s="11"/>
      <c r="M453" s="11"/>
      <c r="N453" s="11"/>
      <c r="O453" s="11"/>
      <c r="P453" s="11"/>
      <c r="Q453" s="11"/>
      <c r="R453" s="11"/>
      <c r="S453" s="11"/>
      <c r="T453" s="11"/>
      <c r="U453" s="11"/>
      <c r="V453" s="11"/>
      <c r="W453" s="11"/>
      <c r="X453" s="11"/>
      <c r="Y453" s="11"/>
      <c r="Z453" s="11"/>
    </row>
    <row r="454" spans="1:26" ht="14.25" customHeight="1" x14ac:dyDescent="0.2">
      <c r="A454" s="8"/>
      <c r="B454" s="8"/>
      <c r="C454" s="11"/>
      <c r="D454" s="11"/>
      <c r="E454" s="11"/>
      <c r="F454" s="11"/>
      <c r="G454" s="23"/>
      <c r="H454" s="23"/>
      <c r="I454" s="11"/>
      <c r="J454" s="11"/>
      <c r="K454" s="11"/>
      <c r="L454" s="11"/>
      <c r="M454" s="11"/>
      <c r="N454" s="11"/>
      <c r="O454" s="11"/>
      <c r="P454" s="11"/>
      <c r="Q454" s="11"/>
      <c r="R454" s="11"/>
      <c r="S454" s="11"/>
      <c r="T454" s="11"/>
      <c r="U454" s="11"/>
      <c r="V454" s="11"/>
      <c r="W454" s="11"/>
      <c r="X454" s="11"/>
      <c r="Y454" s="11"/>
      <c r="Z454" s="11"/>
    </row>
    <row r="455" spans="1:26" ht="14.25" customHeight="1" x14ac:dyDescent="0.2">
      <c r="A455" s="8"/>
      <c r="B455" s="8"/>
      <c r="C455" s="11"/>
      <c r="D455" s="11"/>
      <c r="E455" s="11"/>
      <c r="F455" s="11"/>
      <c r="G455" s="23"/>
      <c r="H455" s="23"/>
      <c r="I455" s="11"/>
      <c r="J455" s="11"/>
      <c r="K455" s="11"/>
      <c r="L455" s="11"/>
      <c r="M455" s="11"/>
      <c r="N455" s="11"/>
      <c r="O455" s="11"/>
      <c r="P455" s="11"/>
      <c r="Q455" s="11"/>
      <c r="R455" s="11"/>
      <c r="S455" s="11"/>
      <c r="T455" s="11"/>
      <c r="U455" s="11"/>
      <c r="V455" s="11"/>
      <c r="W455" s="11"/>
      <c r="X455" s="11"/>
      <c r="Y455" s="11"/>
      <c r="Z455" s="11"/>
    </row>
    <row r="456" spans="1:26" ht="14.25" customHeight="1" x14ac:dyDescent="0.2">
      <c r="A456" s="8"/>
      <c r="B456" s="8"/>
      <c r="C456" s="11"/>
      <c r="D456" s="11"/>
      <c r="E456" s="11"/>
      <c r="F456" s="11"/>
      <c r="G456" s="23"/>
      <c r="H456" s="23"/>
      <c r="I456" s="11"/>
      <c r="J456" s="11"/>
      <c r="K456" s="11"/>
      <c r="L456" s="11"/>
      <c r="M456" s="11"/>
      <c r="N456" s="11"/>
      <c r="O456" s="11"/>
      <c r="P456" s="11"/>
      <c r="Q456" s="11"/>
      <c r="R456" s="11"/>
      <c r="S456" s="11"/>
      <c r="T456" s="11"/>
      <c r="U456" s="11"/>
      <c r="V456" s="11"/>
      <c r="W456" s="11"/>
      <c r="X456" s="11"/>
      <c r="Y456" s="11"/>
      <c r="Z456" s="11"/>
    </row>
    <row r="457" spans="1:26" ht="14.25" customHeight="1" x14ac:dyDescent="0.2">
      <c r="A457" s="8"/>
      <c r="B457" s="8"/>
      <c r="C457" s="11"/>
      <c r="D457" s="11"/>
      <c r="E457" s="11"/>
      <c r="F457" s="11"/>
      <c r="G457" s="23"/>
      <c r="H457" s="23"/>
      <c r="I457" s="11"/>
      <c r="J457" s="11"/>
      <c r="K457" s="11"/>
      <c r="L457" s="11"/>
      <c r="M457" s="11"/>
      <c r="N457" s="11"/>
      <c r="O457" s="11"/>
      <c r="P457" s="11"/>
      <c r="Q457" s="11"/>
      <c r="R457" s="11"/>
      <c r="S457" s="11"/>
      <c r="T457" s="11"/>
      <c r="U457" s="11"/>
      <c r="V457" s="11"/>
      <c r="W457" s="11"/>
      <c r="X457" s="11"/>
      <c r="Y457" s="11"/>
      <c r="Z457" s="11"/>
    </row>
    <row r="458" spans="1:26" ht="14.25" customHeight="1" x14ac:dyDescent="0.2">
      <c r="A458" s="8"/>
      <c r="B458" s="8"/>
      <c r="C458" s="11"/>
      <c r="D458" s="11"/>
      <c r="E458" s="11"/>
      <c r="F458" s="11"/>
      <c r="G458" s="23"/>
      <c r="H458" s="23"/>
      <c r="I458" s="11"/>
      <c r="J458" s="11"/>
      <c r="K458" s="11"/>
      <c r="L458" s="11"/>
      <c r="M458" s="11"/>
      <c r="N458" s="11"/>
      <c r="O458" s="11"/>
      <c r="P458" s="11"/>
      <c r="Q458" s="11"/>
      <c r="R458" s="11"/>
      <c r="S458" s="11"/>
      <c r="T458" s="11"/>
      <c r="U458" s="11"/>
      <c r="V458" s="11"/>
      <c r="W458" s="11"/>
      <c r="X458" s="11"/>
      <c r="Y458" s="11"/>
      <c r="Z458" s="11"/>
    </row>
    <row r="459" spans="1:26" ht="14.25" customHeight="1" x14ac:dyDescent="0.2">
      <c r="A459" s="8"/>
      <c r="B459" s="8"/>
      <c r="C459" s="11"/>
      <c r="D459" s="11"/>
      <c r="E459" s="11"/>
      <c r="F459" s="11"/>
      <c r="G459" s="23"/>
      <c r="H459" s="23"/>
      <c r="I459" s="11"/>
      <c r="J459" s="11"/>
      <c r="K459" s="11"/>
      <c r="L459" s="11"/>
      <c r="M459" s="11"/>
      <c r="N459" s="11"/>
      <c r="O459" s="11"/>
      <c r="P459" s="11"/>
      <c r="Q459" s="11"/>
      <c r="R459" s="11"/>
      <c r="S459" s="11"/>
      <c r="T459" s="11"/>
      <c r="U459" s="11"/>
      <c r="V459" s="11"/>
      <c r="W459" s="11"/>
      <c r="X459" s="11"/>
      <c r="Y459" s="11"/>
      <c r="Z459" s="11"/>
    </row>
    <row r="460" spans="1:26" ht="14.25" customHeight="1" x14ac:dyDescent="0.2">
      <c r="A460" s="8"/>
      <c r="B460" s="8"/>
      <c r="C460" s="11"/>
      <c r="D460" s="11"/>
      <c r="E460" s="11"/>
      <c r="F460" s="11"/>
      <c r="G460" s="23"/>
      <c r="H460" s="23"/>
      <c r="I460" s="11"/>
      <c r="J460" s="11"/>
      <c r="K460" s="11"/>
      <c r="L460" s="11"/>
      <c r="M460" s="11"/>
      <c r="N460" s="11"/>
      <c r="O460" s="11"/>
      <c r="P460" s="11"/>
      <c r="Q460" s="11"/>
      <c r="R460" s="11"/>
      <c r="S460" s="11"/>
      <c r="T460" s="11"/>
      <c r="U460" s="11"/>
      <c r="V460" s="11"/>
      <c r="W460" s="11"/>
      <c r="X460" s="11"/>
      <c r="Y460" s="11"/>
      <c r="Z460" s="11"/>
    </row>
    <row r="461" spans="1:26" ht="14.25" customHeight="1" x14ac:dyDescent="0.2">
      <c r="A461" s="8"/>
      <c r="B461" s="8"/>
      <c r="C461" s="11"/>
      <c r="D461" s="11"/>
      <c r="E461" s="11"/>
      <c r="F461" s="11"/>
      <c r="G461" s="23"/>
      <c r="H461" s="23"/>
      <c r="I461" s="11"/>
      <c r="J461" s="11"/>
      <c r="K461" s="11"/>
      <c r="L461" s="11"/>
      <c r="M461" s="11"/>
      <c r="N461" s="11"/>
      <c r="O461" s="11"/>
      <c r="P461" s="11"/>
      <c r="Q461" s="11"/>
      <c r="R461" s="11"/>
      <c r="S461" s="11"/>
      <c r="T461" s="11"/>
      <c r="U461" s="11"/>
      <c r="V461" s="11"/>
      <c r="W461" s="11"/>
      <c r="X461" s="11"/>
      <c r="Y461" s="11"/>
      <c r="Z461" s="11"/>
    </row>
    <row r="462" spans="1:26" ht="14.25" customHeight="1" x14ac:dyDescent="0.2">
      <c r="A462" s="8"/>
      <c r="B462" s="8"/>
      <c r="C462" s="11"/>
      <c r="D462" s="11"/>
      <c r="E462" s="11"/>
      <c r="F462" s="11"/>
      <c r="G462" s="23"/>
      <c r="H462" s="23"/>
      <c r="I462" s="11"/>
      <c r="J462" s="11"/>
      <c r="K462" s="11"/>
      <c r="L462" s="11"/>
      <c r="M462" s="11"/>
      <c r="N462" s="11"/>
      <c r="O462" s="11"/>
      <c r="P462" s="11"/>
      <c r="Q462" s="11"/>
      <c r="R462" s="11"/>
      <c r="S462" s="11"/>
      <c r="T462" s="11"/>
      <c r="U462" s="11"/>
      <c r="V462" s="11"/>
      <c r="W462" s="11"/>
      <c r="X462" s="11"/>
      <c r="Y462" s="11"/>
      <c r="Z462" s="11"/>
    </row>
    <row r="463" spans="1:26" ht="14.25" customHeight="1" x14ac:dyDescent="0.2">
      <c r="A463" s="8"/>
      <c r="B463" s="8"/>
      <c r="C463" s="11"/>
      <c r="D463" s="11"/>
      <c r="E463" s="11"/>
      <c r="F463" s="11"/>
      <c r="G463" s="23"/>
      <c r="H463" s="23"/>
      <c r="I463" s="11"/>
      <c r="J463" s="11"/>
      <c r="K463" s="11"/>
      <c r="L463" s="11"/>
      <c r="M463" s="11"/>
      <c r="N463" s="11"/>
      <c r="O463" s="11"/>
      <c r="P463" s="11"/>
      <c r="Q463" s="11"/>
      <c r="R463" s="11"/>
      <c r="S463" s="11"/>
      <c r="T463" s="11"/>
      <c r="U463" s="11"/>
      <c r="V463" s="11"/>
      <c r="W463" s="11"/>
      <c r="X463" s="11"/>
      <c r="Y463" s="11"/>
      <c r="Z463" s="11"/>
    </row>
    <row r="464" spans="1:26" ht="14.25" customHeight="1" x14ac:dyDescent="0.2">
      <c r="A464" s="8"/>
      <c r="B464" s="8"/>
      <c r="C464" s="11"/>
      <c r="D464" s="11"/>
      <c r="E464" s="11"/>
      <c r="F464" s="11"/>
      <c r="G464" s="23"/>
      <c r="H464" s="23"/>
      <c r="I464" s="11"/>
      <c r="J464" s="11"/>
      <c r="K464" s="11"/>
      <c r="L464" s="11"/>
      <c r="M464" s="11"/>
      <c r="N464" s="11"/>
      <c r="O464" s="11"/>
      <c r="P464" s="11"/>
      <c r="Q464" s="11"/>
      <c r="R464" s="11"/>
      <c r="S464" s="11"/>
      <c r="T464" s="11"/>
      <c r="U464" s="11"/>
      <c r="V464" s="11"/>
      <c r="W464" s="11"/>
      <c r="X464" s="11"/>
      <c r="Y464" s="11"/>
      <c r="Z464" s="11"/>
    </row>
    <row r="465" spans="1:26" ht="14.25" customHeight="1" x14ac:dyDescent="0.2">
      <c r="A465" s="8"/>
      <c r="B465" s="8"/>
      <c r="C465" s="11"/>
      <c r="D465" s="11"/>
      <c r="E465" s="11"/>
      <c r="F465" s="11"/>
      <c r="G465" s="23"/>
      <c r="H465" s="23"/>
      <c r="I465" s="11"/>
      <c r="J465" s="11"/>
      <c r="K465" s="11"/>
      <c r="L465" s="11"/>
      <c r="M465" s="11"/>
      <c r="N465" s="11"/>
      <c r="O465" s="11"/>
      <c r="P465" s="11"/>
      <c r="Q465" s="11"/>
      <c r="R465" s="11"/>
      <c r="S465" s="11"/>
      <c r="T465" s="11"/>
      <c r="U465" s="11"/>
      <c r="V465" s="11"/>
      <c r="W465" s="11"/>
      <c r="X465" s="11"/>
      <c r="Y465" s="11"/>
      <c r="Z465" s="11"/>
    </row>
    <row r="466" spans="1:26" ht="14.25" customHeight="1" x14ac:dyDescent="0.2">
      <c r="A466" s="8"/>
      <c r="B466" s="8"/>
      <c r="C466" s="11"/>
      <c r="D466" s="11"/>
      <c r="E466" s="11"/>
      <c r="F466" s="11"/>
      <c r="G466" s="23"/>
      <c r="H466" s="23"/>
      <c r="I466" s="11"/>
      <c r="J466" s="11"/>
      <c r="K466" s="11"/>
      <c r="L466" s="11"/>
      <c r="M466" s="11"/>
      <c r="N466" s="11"/>
      <c r="O466" s="11"/>
      <c r="P466" s="11"/>
      <c r="Q466" s="11"/>
      <c r="R466" s="11"/>
      <c r="S466" s="11"/>
      <c r="T466" s="11"/>
      <c r="U466" s="11"/>
      <c r="V466" s="11"/>
      <c r="W466" s="11"/>
      <c r="X466" s="11"/>
      <c r="Y466" s="11"/>
      <c r="Z466" s="11"/>
    </row>
    <row r="467" spans="1:26" ht="14.25" customHeight="1" x14ac:dyDescent="0.2">
      <c r="A467" s="8"/>
      <c r="B467" s="8"/>
      <c r="C467" s="11"/>
      <c r="D467" s="11"/>
      <c r="E467" s="11"/>
      <c r="F467" s="11"/>
      <c r="G467" s="23"/>
      <c r="H467" s="23"/>
      <c r="I467" s="11"/>
      <c r="J467" s="11"/>
      <c r="K467" s="11"/>
      <c r="L467" s="11"/>
      <c r="M467" s="11"/>
      <c r="N467" s="11"/>
      <c r="O467" s="11"/>
      <c r="P467" s="11"/>
      <c r="Q467" s="11"/>
      <c r="R467" s="11"/>
      <c r="S467" s="11"/>
      <c r="T467" s="11"/>
      <c r="U467" s="11"/>
      <c r="V467" s="11"/>
      <c r="W467" s="11"/>
      <c r="X467" s="11"/>
      <c r="Y467" s="11"/>
      <c r="Z467" s="11"/>
    </row>
    <row r="468" spans="1:26" ht="14.25" customHeight="1" x14ac:dyDescent="0.2">
      <c r="A468" s="8"/>
      <c r="B468" s="8"/>
      <c r="C468" s="11"/>
      <c r="D468" s="11"/>
      <c r="E468" s="11"/>
      <c r="F468" s="11"/>
      <c r="G468" s="23"/>
      <c r="H468" s="23"/>
      <c r="I468" s="11"/>
      <c r="J468" s="11"/>
      <c r="K468" s="11"/>
      <c r="L468" s="11"/>
      <c r="M468" s="11"/>
      <c r="N468" s="11"/>
      <c r="O468" s="11"/>
      <c r="P468" s="11"/>
      <c r="Q468" s="11"/>
      <c r="R468" s="11"/>
      <c r="S468" s="11"/>
      <c r="T468" s="11"/>
      <c r="U468" s="11"/>
      <c r="V468" s="11"/>
      <c r="W468" s="11"/>
      <c r="X468" s="11"/>
      <c r="Y468" s="11"/>
      <c r="Z468" s="11"/>
    </row>
    <row r="469" spans="1:26" ht="14.25" customHeight="1" x14ac:dyDescent="0.2">
      <c r="A469" s="8"/>
      <c r="B469" s="8"/>
      <c r="C469" s="11"/>
      <c r="D469" s="11"/>
      <c r="E469" s="11"/>
      <c r="F469" s="11"/>
      <c r="G469" s="23"/>
      <c r="H469" s="23"/>
      <c r="I469" s="11"/>
      <c r="J469" s="11"/>
      <c r="K469" s="11"/>
      <c r="L469" s="11"/>
      <c r="M469" s="11"/>
      <c r="N469" s="11"/>
      <c r="O469" s="11"/>
      <c r="P469" s="11"/>
      <c r="Q469" s="11"/>
      <c r="R469" s="11"/>
      <c r="S469" s="11"/>
      <c r="T469" s="11"/>
      <c r="U469" s="11"/>
      <c r="V469" s="11"/>
      <c r="W469" s="11"/>
      <c r="X469" s="11"/>
      <c r="Y469" s="11"/>
      <c r="Z469" s="11"/>
    </row>
    <row r="470" spans="1:26" ht="14.25" customHeight="1" x14ac:dyDescent="0.2">
      <c r="A470" s="8"/>
      <c r="B470" s="8"/>
      <c r="C470" s="11"/>
      <c r="D470" s="11"/>
      <c r="E470" s="11"/>
      <c r="F470" s="11"/>
      <c r="G470" s="23"/>
      <c r="H470" s="23"/>
      <c r="I470" s="11"/>
      <c r="J470" s="11"/>
      <c r="K470" s="11"/>
      <c r="L470" s="11"/>
      <c r="M470" s="11"/>
      <c r="N470" s="11"/>
      <c r="O470" s="11"/>
      <c r="P470" s="11"/>
      <c r="Q470" s="11"/>
      <c r="R470" s="11"/>
      <c r="S470" s="11"/>
      <c r="T470" s="11"/>
      <c r="U470" s="11"/>
      <c r="V470" s="11"/>
      <c r="W470" s="11"/>
      <c r="X470" s="11"/>
      <c r="Y470" s="11"/>
      <c r="Z470" s="11"/>
    </row>
    <row r="471" spans="1:26" ht="14.25" customHeight="1" x14ac:dyDescent="0.2">
      <c r="A471" s="8"/>
      <c r="B471" s="8"/>
      <c r="C471" s="11"/>
      <c r="D471" s="11"/>
      <c r="E471" s="11"/>
      <c r="F471" s="11"/>
      <c r="G471" s="23"/>
      <c r="H471" s="23"/>
      <c r="I471" s="11"/>
      <c r="J471" s="11"/>
      <c r="K471" s="11"/>
      <c r="L471" s="11"/>
      <c r="M471" s="11"/>
      <c r="N471" s="11"/>
      <c r="O471" s="11"/>
      <c r="P471" s="11"/>
      <c r="Q471" s="11"/>
      <c r="R471" s="11"/>
      <c r="S471" s="11"/>
      <c r="T471" s="11"/>
      <c r="U471" s="11"/>
      <c r="V471" s="11"/>
      <c r="W471" s="11"/>
      <c r="X471" s="11"/>
      <c r="Y471" s="11"/>
      <c r="Z471" s="11"/>
    </row>
    <row r="472" spans="1:26" ht="14.25" customHeight="1" x14ac:dyDescent="0.2">
      <c r="A472" s="8"/>
      <c r="B472" s="8"/>
      <c r="C472" s="11"/>
      <c r="D472" s="11"/>
      <c r="E472" s="11"/>
      <c r="F472" s="11"/>
      <c r="G472" s="23"/>
      <c r="H472" s="23"/>
      <c r="I472" s="11"/>
      <c r="J472" s="11"/>
      <c r="K472" s="11"/>
      <c r="L472" s="11"/>
      <c r="M472" s="11"/>
      <c r="N472" s="11"/>
      <c r="O472" s="11"/>
      <c r="P472" s="11"/>
      <c r="Q472" s="11"/>
      <c r="R472" s="11"/>
      <c r="S472" s="11"/>
      <c r="T472" s="11"/>
      <c r="U472" s="11"/>
      <c r="V472" s="11"/>
      <c r="W472" s="11"/>
      <c r="X472" s="11"/>
      <c r="Y472" s="11"/>
      <c r="Z472" s="11"/>
    </row>
    <row r="473" spans="1:26" ht="14.25" customHeight="1" x14ac:dyDescent="0.2">
      <c r="A473" s="8"/>
      <c r="B473" s="8"/>
      <c r="C473" s="11"/>
      <c r="D473" s="11"/>
      <c r="E473" s="11"/>
      <c r="F473" s="11"/>
      <c r="G473" s="23"/>
      <c r="H473" s="23"/>
      <c r="I473" s="11"/>
      <c r="J473" s="11"/>
      <c r="K473" s="11"/>
      <c r="L473" s="11"/>
      <c r="M473" s="11"/>
      <c r="N473" s="11"/>
      <c r="O473" s="11"/>
      <c r="P473" s="11"/>
      <c r="Q473" s="11"/>
      <c r="R473" s="11"/>
      <c r="S473" s="11"/>
      <c r="T473" s="11"/>
      <c r="U473" s="11"/>
      <c r="V473" s="11"/>
      <c r="W473" s="11"/>
      <c r="X473" s="11"/>
      <c r="Y473" s="11"/>
      <c r="Z473" s="11"/>
    </row>
    <row r="474" spans="1:26" ht="14.25" customHeight="1" x14ac:dyDescent="0.2">
      <c r="A474" s="8"/>
      <c r="B474" s="8"/>
      <c r="C474" s="11"/>
      <c r="D474" s="11"/>
      <c r="E474" s="11"/>
      <c r="F474" s="11"/>
      <c r="G474" s="23"/>
      <c r="H474" s="23"/>
      <c r="I474" s="11"/>
      <c r="J474" s="11"/>
      <c r="K474" s="11"/>
      <c r="L474" s="11"/>
      <c r="M474" s="11"/>
      <c r="N474" s="11"/>
      <c r="O474" s="11"/>
      <c r="P474" s="11"/>
      <c r="Q474" s="11"/>
      <c r="R474" s="11"/>
      <c r="S474" s="11"/>
      <c r="T474" s="11"/>
      <c r="U474" s="11"/>
      <c r="V474" s="11"/>
      <c r="W474" s="11"/>
      <c r="X474" s="11"/>
      <c r="Y474" s="11"/>
      <c r="Z474" s="11"/>
    </row>
    <row r="475" spans="1:26" ht="14.25" customHeight="1" x14ac:dyDescent="0.2">
      <c r="A475" s="8"/>
      <c r="B475" s="8"/>
      <c r="C475" s="11"/>
      <c r="D475" s="11"/>
      <c r="E475" s="11"/>
      <c r="F475" s="11"/>
      <c r="G475" s="23"/>
      <c r="H475" s="23"/>
      <c r="I475" s="11"/>
      <c r="J475" s="11"/>
      <c r="K475" s="11"/>
      <c r="L475" s="11"/>
      <c r="M475" s="11"/>
      <c r="N475" s="11"/>
      <c r="O475" s="11"/>
      <c r="P475" s="11"/>
      <c r="Q475" s="11"/>
      <c r="R475" s="11"/>
      <c r="S475" s="11"/>
      <c r="T475" s="11"/>
      <c r="U475" s="11"/>
      <c r="V475" s="11"/>
      <c r="W475" s="11"/>
      <c r="X475" s="11"/>
      <c r="Y475" s="11"/>
      <c r="Z475" s="11"/>
    </row>
    <row r="476" spans="1:26" ht="14.25" customHeight="1" x14ac:dyDescent="0.2">
      <c r="A476" s="8"/>
      <c r="B476" s="8"/>
      <c r="C476" s="11"/>
      <c r="D476" s="11"/>
      <c r="E476" s="11"/>
      <c r="F476" s="11"/>
      <c r="G476" s="23"/>
      <c r="H476" s="23"/>
      <c r="I476" s="11"/>
      <c r="J476" s="11"/>
      <c r="K476" s="11"/>
      <c r="L476" s="11"/>
      <c r="M476" s="11"/>
      <c r="N476" s="11"/>
      <c r="O476" s="11"/>
      <c r="P476" s="11"/>
      <c r="Q476" s="11"/>
      <c r="R476" s="11"/>
      <c r="S476" s="11"/>
      <c r="T476" s="11"/>
      <c r="U476" s="11"/>
      <c r="V476" s="11"/>
      <c r="W476" s="11"/>
      <c r="X476" s="11"/>
      <c r="Y476" s="11"/>
      <c r="Z476" s="11"/>
    </row>
    <row r="477" spans="1:26" ht="14.25" customHeight="1" x14ac:dyDescent="0.2">
      <c r="A477" s="8"/>
      <c r="B477" s="8"/>
      <c r="C477" s="11"/>
      <c r="D477" s="11"/>
      <c r="E477" s="11"/>
      <c r="F477" s="11"/>
      <c r="G477" s="23"/>
      <c r="H477" s="23"/>
      <c r="I477" s="11"/>
      <c r="J477" s="11"/>
      <c r="K477" s="11"/>
      <c r="L477" s="11"/>
      <c r="M477" s="11"/>
      <c r="N477" s="11"/>
      <c r="O477" s="11"/>
      <c r="P477" s="11"/>
      <c r="Q477" s="11"/>
      <c r="R477" s="11"/>
      <c r="S477" s="11"/>
      <c r="T477" s="11"/>
      <c r="U477" s="11"/>
      <c r="V477" s="11"/>
      <c r="W477" s="11"/>
      <c r="X477" s="11"/>
      <c r="Y477" s="11"/>
      <c r="Z477" s="11"/>
    </row>
    <row r="478" spans="1:26" ht="14.25" customHeight="1" x14ac:dyDescent="0.2">
      <c r="A478" s="8"/>
      <c r="B478" s="8"/>
      <c r="C478" s="11"/>
      <c r="D478" s="11"/>
      <c r="E478" s="11"/>
      <c r="F478" s="11"/>
      <c r="G478" s="23"/>
      <c r="H478" s="23"/>
      <c r="I478" s="11"/>
      <c r="J478" s="11"/>
      <c r="K478" s="11"/>
      <c r="L478" s="11"/>
      <c r="M478" s="11"/>
      <c r="N478" s="11"/>
      <c r="O478" s="11"/>
      <c r="P478" s="11"/>
      <c r="Q478" s="11"/>
      <c r="R478" s="11"/>
      <c r="S478" s="11"/>
      <c r="T478" s="11"/>
      <c r="U478" s="11"/>
      <c r="V478" s="11"/>
      <c r="W478" s="11"/>
      <c r="X478" s="11"/>
      <c r="Y478" s="11"/>
      <c r="Z478" s="11"/>
    </row>
    <row r="479" spans="1:26" ht="14.25" customHeight="1" x14ac:dyDescent="0.2">
      <c r="A479" s="8"/>
      <c r="B479" s="8"/>
      <c r="C479" s="11"/>
      <c r="D479" s="11"/>
      <c r="E479" s="11"/>
      <c r="F479" s="11"/>
      <c r="G479" s="23"/>
      <c r="H479" s="23"/>
      <c r="I479" s="11"/>
      <c r="J479" s="11"/>
      <c r="K479" s="11"/>
      <c r="L479" s="11"/>
      <c r="M479" s="11"/>
      <c r="N479" s="11"/>
      <c r="O479" s="11"/>
      <c r="P479" s="11"/>
      <c r="Q479" s="11"/>
      <c r="R479" s="11"/>
      <c r="S479" s="11"/>
      <c r="T479" s="11"/>
      <c r="U479" s="11"/>
      <c r="V479" s="11"/>
      <c r="W479" s="11"/>
      <c r="X479" s="11"/>
      <c r="Y479" s="11"/>
      <c r="Z479" s="11"/>
    </row>
    <row r="480" spans="1:26" ht="14.25" customHeight="1" x14ac:dyDescent="0.2">
      <c r="A480" s="8"/>
      <c r="B480" s="8"/>
      <c r="C480" s="11"/>
      <c r="D480" s="11"/>
      <c r="E480" s="11"/>
      <c r="F480" s="11"/>
      <c r="G480" s="23"/>
      <c r="H480" s="23"/>
      <c r="I480" s="11"/>
      <c r="J480" s="11"/>
      <c r="K480" s="11"/>
      <c r="L480" s="11"/>
      <c r="M480" s="11"/>
      <c r="N480" s="11"/>
      <c r="O480" s="11"/>
      <c r="P480" s="11"/>
      <c r="Q480" s="11"/>
      <c r="R480" s="11"/>
      <c r="S480" s="11"/>
      <c r="T480" s="11"/>
      <c r="U480" s="11"/>
      <c r="V480" s="11"/>
      <c r="W480" s="11"/>
      <c r="X480" s="11"/>
      <c r="Y480" s="11"/>
      <c r="Z480" s="11"/>
    </row>
    <row r="481" spans="1:26" ht="14.25" customHeight="1" x14ac:dyDescent="0.2">
      <c r="A481" s="8"/>
      <c r="B481" s="8"/>
      <c r="C481" s="11"/>
      <c r="D481" s="11"/>
      <c r="E481" s="11"/>
      <c r="F481" s="11"/>
      <c r="G481" s="23"/>
      <c r="H481" s="23"/>
      <c r="I481" s="11"/>
      <c r="J481" s="11"/>
      <c r="K481" s="11"/>
      <c r="L481" s="11"/>
      <c r="M481" s="11"/>
      <c r="N481" s="11"/>
      <c r="O481" s="11"/>
      <c r="P481" s="11"/>
      <c r="Q481" s="11"/>
      <c r="R481" s="11"/>
      <c r="S481" s="11"/>
      <c r="T481" s="11"/>
      <c r="U481" s="11"/>
      <c r="V481" s="11"/>
      <c r="W481" s="11"/>
      <c r="X481" s="11"/>
      <c r="Y481" s="11"/>
      <c r="Z481" s="11"/>
    </row>
    <row r="482" spans="1:26" ht="14.25" customHeight="1" x14ac:dyDescent="0.2">
      <c r="A482" s="8"/>
      <c r="B482" s="8"/>
      <c r="C482" s="11"/>
      <c r="D482" s="11"/>
      <c r="E482" s="11"/>
      <c r="F482" s="11"/>
      <c r="G482" s="23"/>
      <c r="H482" s="23"/>
      <c r="I482" s="11"/>
      <c r="J482" s="11"/>
      <c r="K482" s="11"/>
      <c r="L482" s="11"/>
      <c r="M482" s="11"/>
      <c r="N482" s="11"/>
      <c r="O482" s="11"/>
      <c r="P482" s="11"/>
      <c r="Q482" s="11"/>
      <c r="R482" s="11"/>
      <c r="S482" s="11"/>
      <c r="T482" s="11"/>
      <c r="U482" s="11"/>
      <c r="V482" s="11"/>
      <c r="W482" s="11"/>
      <c r="X482" s="11"/>
      <c r="Y482" s="11"/>
      <c r="Z482" s="11"/>
    </row>
    <row r="483" spans="1:26" ht="14.25" customHeight="1" x14ac:dyDescent="0.2">
      <c r="A483" s="8"/>
      <c r="B483" s="8"/>
      <c r="C483" s="11"/>
      <c r="D483" s="11"/>
      <c r="E483" s="11"/>
      <c r="F483" s="11"/>
      <c r="G483" s="23"/>
      <c r="H483" s="23"/>
      <c r="I483" s="11"/>
      <c r="J483" s="11"/>
      <c r="K483" s="11"/>
      <c r="L483" s="11"/>
      <c r="M483" s="11"/>
      <c r="N483" s="11"/>
      <c r="O483" s="11"/>
      <c r="P483" s="11"/>
      <c r="Q483" s="11"/>
      <c r="R483" s="11"/>
      <c r="S483" s="11"/>
      <c r="T483" s="11"/>
      <c r="U483" s="11"/>
      <c r="V483" s="11"/>
      <c r="W483" s="11"/>
      <c r="X483" s="11"/>
      <c r="Y483" s="11"/>
      <c r="Z483" s="11"/>
    </row>
    <row r="484" spans="1:26" ht="14.25" customHeight="1" x14ac:dyDescent="0.2">
      <c r="A484" s="8"/>
      <c r="B484" s="8"/>
      <c r="C484" s="11"/>
      <c r="D484" s="11"/>
      <c r="E484" s="11"/>
      <c r="F484" s="11"/>
      <c r="G484" s="23"/>
      <c r="H484" s="23"/>
      <c r="I484" s="11"/>
      <c r="J484" s="11"/>
      <c r="K484" s="11"/>
      <c r="L484" s="11"/>
      <c r="M484" s="11"/>
      <c r="N484" s="11"/>
      <c r="O484" s="11"/>
      <c r="P484" s="11"/>
      <c r="Q484" s="11"/>
      <c r="R484" s="11"/>
      <c r="S484" s="11"/>
      <c r="T484" s="11"/>
      <c r="U484" s="11"/>
      <c r="V484" s="11"/>
      <c r="W484" s="11"/>
      <c r="X484" s="11"/>
      <c r="Y484" s="11"/>
      <c r="Z484" s="11"/>
    </row>
    <row r="485" spans="1:26" ht="14.25" customHeight="1" x14ac:dyDescent="0.2">
      <c r="A485" s="8"/>
      <c r="B485" s="8"/>
      <c r="C485" s="11"/>
      <c r="D485" s="11"/>
      <c r="E485" s="11"/>
      <c r="F485" s="11"/>
      <c r="G485" s="23"/>
      <c r="H485" s="23"/>
      <c r="I485" s="11"/>
      <c r="J485" s="11"/>
      <c r="K485" s="11"/>
      <c r="L485" s="11"/>
      <c r="M485" s="11"/>
      <c r="N485" s="11"/>
      <c r="O485" s="11"/>
      <c r="P485" s="11"/>
      <c r="Q485" s="11"/>
      <c r="R485" s="11"/>
      <c r="S485" s="11"/>
      <c r="T485" s="11"/>
      <c r="U485" s="11"/>
      <c r="V485" s="11"/>
      <c r="W485" s="11"/>
      <c r="X485" s="11"/>
      <c r="Y485" s="11"/>
      <c r="Z485" s="11"/>
    </row>
    <row r="486" spans="1:26" ht="14.25" customHeight="1" x14ac:dyDescent="0.2">
      <c r="A486" s="8"/>
      <c r="B486" s="8"/>
      <c r="C486" s="11"/>
      <c r="D486" s="11"/>
      <c r="E486" s="11"/>
      <c r="F486" s="11"/>
      <c r="G486" s="23"/>
      <c r="H486" s="23"/>
      <c r="I486" s="11"/>
      <c r="J486" s="11"/>
      <c r="K486" s="11"/>
      <c r="L486" s="11"/>
      <c r="M486" s="11"/>
      <c r="N486" s="11"/>
      <c r="O486" s="11"/>
      <c r="P486" s="11"/>
      <c r="Q486" s="11"/>
      <c r="R486" s="11"/>
      <c r="S486" s="11"/>
      <c r="T486" s="11"/>
      <c r="U486" s="11"/>
      <c r="V486" s="11"/>
      <c r="W486" s="11"/>
      <c r="X486" s="11"/>
      <c r="Y486" s="11"/>
      <c r="Z486" s="11"/>
    </row>
    <row r="487" spans="1:26" ht="14.25" customHeight="1" x14ac:dyDescent="0.2">
      <c r="A487" s="8"/>
      <c r="B487" s="8"/>
      <c r="C487" s="11"/>
      <c r="D487" s="11"/>
      <c r="E487" s="11"/>
      <c r="F487" s="11"/>
      <c r="G487" s="23"/>
      <c r="H487" s="23"/>
      <c r="I487" s="11"/>
      <c r="J487" s="11"/>
      <c r="K487" s="11"/>
      <c r="L487" s="11"/>
      <c r="M487" s="11"/>
      <c r="N487" s="11"/>
      <c r="O487" s="11"/>
      <c r="P487" s="11"/>
      <c r="Q487" s="11"/>
      <c r="R487" s="11"/>
      <c r="S487" s="11"/>
      <c r="T487" s="11"/>
      <c r="U487" s="11"/>
      <c r="V487" s="11"/>
      <c r="W487" s="11"/>
      <c r="X487" s="11"/>
      <c r="Y487" s="11"/>
      <c r="Z487" s="11"/>
    </row>
    <row r="488" spans="1:26" ht="14.25" customHeight="1" x14ac:dyDescent="0.2">
      <c r="A488" s="8"/>
      <c r="B488" s="8"/>
      <c r="C488" s="11"/>
      <c r="D488" s="11"/>
      <c r="E488" s="11"/>
      <c r="F488" s="11"/>
      <c r="G488" s="23"/>
      <c r="H488" s="23"/>
      <c r="I488" s="11"/>
      <c r="J488" s="11"/>
      <c r="K488" s="11"/>
      <c r="L488" s="11"/>
      <c r="M488" s="11"/>
      <c r="N488" s="11"/>
      <c r="O488" s="11"/>
      <c r="P488" s="11"/>
      <c r="Q488" s="11"/>
      <c r="R488" s="11"/>
      <c r="S488" s="11"/>
      <c r="T488" s="11"/>
      <c r="U488" s="11"/>
      <c r="V488" s="11"/>
      <c r="W488" s="11"/>
      <c r="X488" s="11"/>
      <c r="Y488" s="11"/>
      <c r="Z488" s="11"/>
    </row>
    <row r="489" spans="1:26" ht="14.25" customHeight="1" x14ac:dyDescent="0.2">
      <c r="A489" s="8"/>
      <c r="B489" s="8"/>
      <c r="C489" s="11"/>
      <c r="D489" s="11"/>
      <c r="E489" s="11"/>
      <c r="F489" s="11"/>
      <c r="G489" s="23"/>
      <c r="H489" s="23"/>
      <c r="I489" s="11"/>
      <c r="J489" s="11"/>
      <c r="K489" s="11"/>
      <c r="L489" s="11"/>
      <c r="M489" s="11"/>
      <c r="N489" s="11"/>
      <c r="O489" s="11"/>
      <c r="P489" s="11"/>
      <c r="Q489" s="11"/>
      <c r="R489" s="11"/>
      <c r="S489" s="11"/>
      <c r="T489" s="11"/>
      <c r="U489" s="11"/>
      <c r="V489" s="11"/>
      <c r="W489" s="11"/>
      <c r="X489" s="11"/>
      <c r="Y489" s="11"/>
      <c r="Z489" s="11"/>
    </row>
    <row r="490" spans="1:26" ht="14.25" customHeight="1" x14ac:dyDescent="0.2">
      <c r="A490" s="8"/>
      <c r="B490" s="8"/>
      <c r="C490" s="11"/>
      <c r="D490" s="11"/>
      <c r="E490" s="11"/>
      <c r="F490" s="11"/>
      <c r="G490" s="23"/>
      <c r="H490" s="23"/>
      <c r="I490" s="11"/>
      <c r="J490" s="11"/>
      <c r="K490" s="11"/>
      <c r="L490" s="11"/>
      <c r="M490" s="11"/>
      <c r="N490" s="11"/>
      <c r="O490" s="11"/>
      <c r="P490" s="11"/>
      <c r="Q490" s="11"/>
      <c r="R490" s="11"/>
      <c r="S490" s="11"/>
      <c r="T490" s="11"/>
      <c r="U490" s="11"/>
      <c r="V490" s="11"/>
      <c r="W490" s="11"/>
      <c r="X490" s="11"/>
      <c r="Y490" s="11"/>
      <c r="Z490" s="11"/>
    </row>
    <row r="491" spans="1:26" ht="14.25" customHeight="1" x14ac:dyDescent="0.2">
      <c r="A491" s="8"/>
      <c r="B491" s="8"/>
      <c r="C491" s="11"/>
      <c r="D491" s="11"/>
      <c r="E491" s="11"/>
      <c r="F491" s="11"/>
      <c r="G491" s="23"/>
      <c r="H491" s="23"/>
      <c r="I491" s="11"/>
      <c r="J491" s="11"/>
      <c r="K491" s="11"/>
      <c r="L491" s="11"/>
      <c r="M491" s="11"/>
      <c r="N491" s="11"/>
      <c r="O491" s="11"/>
      <c r="P491" s="11"/>
      <c r="Q491" s="11"/>
      <c r="R491" s="11"/>
      <c r="S491" s="11"/>
      <c r="T491" s="11"/>
      <c r="U491" s="11"/>
      <c r="V491" s="11"/>
      <c r="W491" s="11"/>
      <c r="X491" s="11"/>
      <c r="Y491" s="11"/>
      <c r="Z491" s="11"/>
    </row>
    <row r="492" spans="1:26" ht="14.25" customHeight="1" x14ac:dyDescent="0.2">
      <c r="A492" s="8"/>
      <c r="B492" s="8"/>
      <c r="C492" s="11"/>
      <c r="D492" s="11"/>
      <c r="E492" s="11"/>
      <c r="F492" s="11"/>
      <c r="G492" s="23"/>
      <c r="H492" s="23"/>
      <c r="I492" s="11"/>
      <c r="J492" s="11"/>
      <c r="K492" s="11"/>
      <c r="L492" s="11"/>
      <c r="M492" s="11"/>
      <c r="N492" s="11"/>
      <c r="O492" s="11"/>
      <c r="P492" s="11"/>
      <c r="Q492" s="11"/>
      <c r="R492" s="11"/>
      <c r="S492" s="11"/>
      <c r="T492" s="11"/>
      <c r="U492" s="11"/>
      <c r="V492" s="11"/>
      <c r="W492" s="11"/>
      <c r="X492" s="11"/>
      <c r="Y492" s="11"/>
      <c r="Z492" s="11"/>
    </row>
    <row r="493" spans="1:26" ht="14.25" customHeight="1" x14ac:dyDescent="0.2">
      <c r="A493" s="8"/>
      <c r="B493" s="8"/>
      <c r="C493" s="11"/>
      <c r="D493" s="11"/>
      <c r="E493" s="11"/>
      <c r="F493" s="11"/>
      <c r="G493" s="23"/>
      <c r="H493" s="23"/>
      <c r="I493" s="11"/>
      <c r="J493" s="11"/>
      <c r="K493" s="11"/>
      <c r="L493" s="11"/>
      <c r="M493" s="11"/>
      <c r="N493" s="11"/>
      <c r="O493" s="11"/>
      <c r="P493" s="11"/>
      <c r="Q493" s="11"/>
      <c r="R493" s="11"/>
      <c r="S493" s="11"/>
      <c r="T493" s="11"/>
      <c r="U493" s="11"/>
      <c r="V493" s="11"/>
      <c r="W493" s="11"/>
      <c r="X493" s="11"/>
      <c r="Y493" s="11"/>
      <c r="Z493" s="11"/>
    </row>
    <row r="494" spans="1:26" ht="14.25" customHeight="1" x14ac:dyDescent="0.2">
      <c r="A494" s="8"/>
      <c r="B494" s="8"/>
      <c r="C494" s="11"/>
      <c r="D494" s="11"/>
      <c r="E494" s="11"/>
      <c r="F494" s="11"/>
      <c r="G494" s="23"/>
      <c r="H494" s="23"/>
      <c r="I494" s="11"/>
      <c r="J494" s="11"/>
      <c r="K494" s="11"/>
      <c r="L494" s="11"/>
      <c r="M494" s="11"/>
      <c r="N494" s="11"/>
      <c r="O494" s="11"/>
      <c r="P494" s="11"/>
      <c r="Q494" s="11"/>
      <c r="R494" s="11"/>
      <c r="S494" s="11"/>
      <c r="T494" s="11"/>
      <c r="U494" s="11"/>
      <c r="V494" s="11"/>
      <c r="W494" s="11"/>
      <c r="X494" s="11"/>
      <c r="Y494" s="11"/>
      <c r="Z494" s="11"/>
    </row>
    <row r="495" spans="1:26" ht="14.25" customHeight="1" x14ac:dyDescent="0.2">
      <c r="A495" s="8"/>
      <c r="B495" s="8"/>
      <c r="C495" s="11"/>
      <c r="D495" s="11"/>
      <c r="E495" s="11"/>
      <c r="F495" s="11"/>
      <c r="G495" s="23"/>
      <c r="H495" s="23"/>
      <c r="I495" s="11"/>
      <c r="J495" s="11"/>
      <c r="K495" s="11"/>
      <c r="L495" s="11"/>
      <c r="M495" s="11"/>
      <c r="N495" s="11"/>
      <c r="O495" s="11"/>
      <c r="P495" s="11"/>
      <c r="Q495" s="11"/>
      <c r="R495" s="11"/>
      <c r="S495" s="11"/>
      <c r="T495" s="11"/>
      <c r="U495" s="11"/>
      <c r="V495" s="11"/>
      <c r="W495" s="11"/>
      <c r="X495" s="11"/>
      <c r="Y495" s="11"/>
      <c r="Z495" s="11"/>
    </row>
    <row r="496" spans="1:26" ht="14.25" customHeight="1" x14ac:dyDescent="0.2">
      <c r="A496" s="8"/>
      <c r="B496" s="8"/>
      <c r="C496" s="11"/>
      <c r="D496" s="11"/>
      <c r="E496" s="11"/>
      <c r="F496" s="11"/>
      <c r="G496" s="23"/>
      <c r="H496" s="23"/>
      <c r="I496" s="11"/>
      <c r="J496" s="11"/>
      <c r="K496" s="11"/>
      <c r="L496" s="11"/>
      <c r="M496" s="11"/>
      <c r="N496" s="11"/>
      <c r="O496" s="11"/>
      <c r="P496" s="11"/>
      <c r="Q496" s="11"/>
      <c r="R496" s="11"/>
      <c r="S496" s="11"/>
      <c r="T496" s="11"/>
      <c r="U496" s="11"/>
      <c r="V496" s="11"/>
      <c r="W496" s="11"/>
      <c r="X496" s="11"/>
      <c r="Y496" s="11"/>
      <c r="Z496" s="11"/>
    </row>
    <row r="497" spans="1:26" ht="14.25" customHeight="1" x14ac:dyDescent="0.2">
      <c r="A497" s="8"/>
      <c r="B497" s="8"/>
      <c r="C497" s="11"/>
      <c r="D497" s="11"/>
      <c r="E497" s="11"/>
      <c r="F497" s="11"/>
      <c r="G497" s="23"/>
      <c r="H497" s="23"/>
      <c r="I497" s="11"/>
      <c r="J497" s="11"/>
      <c r="K497" s="11"/>
      <c r="L497" s="11"/>
      <c r="M497" s="11"/>
      <c r="N497" s="11"/>
      <c r="O497" s="11"/>
      <c r="P497" s="11"/>
      <c r="Q497" s="11"/>
      <c r="R497" s="11"/>
      <c r="S497" s="11"/>
      <c r="T497" s="11"/>
      <c r="U497" s="11"/>
      <c r="V497" s="11"/>
      <c r="W497" s="11"/>
      <c r="X497" s="11"/>
      <c r="Y497" s="11"/>
      <c r="Z497" s="11"/>
    </row>
    <row r="498" spans="1:26" ht="14.25" customHeight="1" x14ac:dyDescent="0.2">
      <c r="A498" s="8"/>
      <c r="B498" s="8"/>
      <c r="C498" s="11"/>
      <c r="D498" s="11"/>
      <c r="E498" s="11"/>
      <c r="F498" s="11"/>
      <c r="G498" s="23"/>
      <c r="H498" s="23"/>
      <c r="I498" s="11"/>
      <c r="J498" s="11"/>
      <c r="K498" s="11"/>
      <c r="L498" s="11"/>
      <c r="M498" s="11"/>
      <c r="N498" s="11"/>
      <c r="O498" s="11"/>
      <c r="P498" s="11"/>
      <c r="Q498" s="11"/>
      <c r="R498" s="11"/>
      <c r="S498" s="11"/>
      <c r="T498" s="11"/>
      <c r="U498" s="11"/>
      <c r="V498" s="11"/>
      <c r="W498" s="11"/>
      <c r="X498" s="11"/>
      <c r="Y498" s="11"/>
      <c r="Z498" s="11"/>
    </row>
    <row r="499" spans="1:26" ht="14.25" customHeight="1" x14ac:dyDescent="0.2">
      <c r="A499" s="8"/>
      <c r="B499" s="8"/>
      <c r="C499" s="11"/>
      <c r="D499" s="11"/>
      <c r="E499" s="11"/>
      <c r="F499" s="11"/>
      <c r="G499" s="23"/>
      <c r="H499" s="23"/>
      <c r="I499" s="11"/>
      <c r="J499" s="11"/>
      <c r="K499" s="11"/>
      <c r="L499" s="11"/>
      <c r="M499" s="11"/>
      <c r="N499" s="11"/>
      <c r="O499" s="11"/>
      <c r="P499" s="11"/>
      <c r="Q499" s="11"/>
      <c r="R499" s="11"/>
      <c r="S499" s="11"/>
      <c r="T499" s="11"/>
      <c r="U499" s="11"/>
      <c r="V499" s="11"/>
      <c r="W499" s="11"/>
      <c r="X499" s="11"/>
      <c r="Y499" s="11"/>
      <c r="Z499" s="11"/>
    </row>
    <row r="500" spans="1:26" ht="14.25" customHeight="1" x14ac:dyDescent="0.2">
      <c r="A500" s="8"/>
      <c r="B500" s="8"/>
      <c r="C500" s="11"/>
      <c r="D500" s="11"/>
      <c r="E500" s="11"/>
      <c r="F500" s="11"/>
      <c r="G500" s="23"/>
      <c r="H500" s="23"/>
      <c r="I500" s="11"/>
      <c r="J500" s="11"/>
      <c r="K500" s="11"/>
      <c r="L500" s="11"/>
      <c r="M500" s="11"/>
      <c r="N500" s="11"/>
      <c r="O500" s="11"/>
      <c r="P500" s="11"/>
      <c r="Q500" s="11"/>
      <c r="R500" s="11"/>
      <c r="S500" s="11"/>
      <c r="T500" s="11"/>
      <c r="U500" s="11"/>
      <c r="V500" s="11"/>
      <c r="W500" s="11"/>
      <c r="X500" s="11"/>
      <c r="Y500" s="11"/>
      <c r="Z500" s="11"/>
    </row>
    <row r="501" spans="1:26" ht="14.25" customHeight="1" x14ac:dyDescent="0.2">
      <c r="A501" s="8"/>
      <c r="B501" s="8"/>
      <c r="C501" s="11"/>
      <c r="D501" s="11"/>
      <c r="E501" s="11"/>
      <c r="F501" s="11"/>
      <c r="G501" s="23"/>
      <c r="H501" s="23"/>
      <c r="I501" s="11"/>
      <c r="J501" s="11"/>
      <c r="K501" s="11"/>
      <c r="L501" s="11"/>
      <c r="M501" s="11"/>
      <c r="N501" s="11"/>
      <c r="O501" s="11"/>
      <c r="P501" s="11"/>
      <c r="Q501" s="11"/>
      <c r="R501" s="11"/>
      <c r="S501" s="11"/>
      <c r="T501" s="11"/>
      <c r="U501" s="11"/>
      <c r="V501" s="11"/>
      <c r="W501" s="11"/>
      <c r="X501" s="11"/>
      <c r="Y501" s="11"/>
      <c r="Z501" s="11"/>
    </row>
    <row r="502" spans="1:26" ht="14.25" customHeight="1" x14ac:dyDescent="0.2">
      <c r="A502" s="8"/>
      <c r="B502" s="8"/>
      <c r="C502" s="11"/>
      <c r="D502" s="11"/>
      <c r="E502" s="11"/>
      <c r="F502" s="11"/>
      <c r="G502" s="23"/>
      <c r="H502" s="23"/>
      <c r="I502" s="11"/>
      <c r="J502" s="11"/>
      <c r="K502" s="11"/>
      <c r="L502" s="11"/>
      <c r="M502" s="11"/>
      <c r="N502" s="11"/>
      <c r="O502" s="11"/>
      <c r="P502" s="11"/>
      <c r="Q502" s="11"/>
      <c r="R502" s="11"/>
      <c r="S502" s="11"/>
      <c r="T502" s="11"/>
      <c r="U502" s="11"/>
      <c r="V502" s="11"/>
      <c r="W502" s="11"/>
      <c r="X502" s="11"/>
      <c r="Y502" s="11"/>
      <c r="Z502" s="11"/>
    </row>
    <row r="503" spans="1:26" ht="14.25" customHeight="1" x14ac:dyDescent="0.2">
      <c r="A503" s="8"/>
      <c r="B503" s="8"/>
      <c r="C503" s="11"/>
      <c r="D503" s="11"/>
      <c r="E503" s="11"/>
      <c r="F503" s="11"/>
      <c r="G503" s="23"/>
      <c r="H503" s="23"/>
      <c r="I503" s="11"/>
      <c r="J503" s="11"/>
      <c r="K503" s="11"/>
      <c r="L503" s="11"/>
      <c r="M503" s="11"/>
      <c r="N503" s="11"/>
      <c r="O503" s="11"/>
      <c r="P503" s="11"/>
      <c r="Q503" s="11"/>
      <c r="R503" s="11"/>
      <c r="S503" s="11"/>
      <c r="T503" s="11"/>
      <c r="U503" s="11"/>
      <c r="V503" s="11"/>
      <c r="W503" s="11"/>
      <c r="X503" s="11"/>
      <c r="Y503" s="11"/>
      <c r="Z503" s="11"/>
    </row>
    <row r="504" spans="1:26" ht="14.25" customHeight="1" x14ac:dyDescent="0.2">
      <c r="A504" s="8"/>
      <c r="B504" s="8"/>
      <c r="C504" s="11"/>
      <c r="D504" s="11"/>
      <c r="E504" s="11"/>
      <c r="F504" s="11"/>
      <c r="G504" s="23"/>
      <c r="H504" s="23"/>
      <c r="I504" s="11"/>
      <c r="J504" s="11"/>
      <c r="K504" s="11"/>
      <c r="L504" s="11"/>
      <c r="M504" s="11"/>
      <c r="N504" s="11"/>
      <c r="O504" s="11"/>
      <c r="P504" s="11"/>
      <c r="Q504" s="11"/>
      <c r="R504" s="11"/>
      <c r="S504" s="11"/>
      <c r="T504" s="11"/>
      <c r="U504" s="11"/>
      <c r="V504" s="11"/>
      <c r="W504" s="11"/>
      <c r="X504" s="11"/>
      <c r="Y504" s="11"/>
      <c r="Z504" s="11"/>
    </row>
    <row r="505" spans="1:26" ht="14.25" customHeight="1" x14ac:dyDescent="0.2">
      <c r="A505" s="8"/>
      <c r="B505" s="8"/>
      <c r="C505" s="11"/>
      <c r="D505" s="11"/>
      <c r="E505" s="11"/>
      <c r="F505" s="11"/>
      <c r="G505" s="23"/>
      <c r="H505" s="23"/>
      <c r="I505" s="11"/>
      <c r="J505" s="11"/>
      <c r="K505" s="11"/>
      <c r="L505" s="11"/>
      <c r="M505" s="11"/>
      <c r="N505" s="11"/>
      <c r="O505" s="11"/>
      <c r="P505" s="11"/>
      <c r="Q505" s="11"/>
      <c r="R505" s="11"/>
      <c r="S505" s="11"/>
      <c r="T505" s="11"/>
      <c r="U505" s="11"/>
      <c r="V505" s="11"/>
      <c r="W505" s="11"/>
      <c r="X505" s="11"/>
      <c r="Y505" s="11"/>
      <c r="Z505" s="11"/>
    </row>
    <row r="506" spans="1:26" ht="14.25" customHeight="1" x14ac:dyDescent="0.2">
      <c r="A506" s="8"/>
      <c r="B506" s="8"/>
      <c r="C506" s="11"/>
      <c r="D506" s="11"/>
      <c r="E506" s="11"/>
      <c r="F506" s="11"/>
      <c r="G506" s="23"/>
      <c r="H506" s="23"/>
      <c r="I506" s="11"/>
      <c r="J506" s="11"/>
      <c r="K506" s="11"/>
      <c r="L506" s="11"/>
      <c r="M506" s="11"/>
      <c r="N506" s="11"/>
      <c r="O506" s="11"/>
      <c r="P506" s="11"/>
      <c r="Q506" s="11"/>
      <c r="R506" s="11"/>
      <c r="S506" s="11"/>
      <c r="T506" s="11"/>
      <c r="U506" s="11"/>
      <c r="V506" s="11"/>
      <c r="W506" s="11"/>
      <c r="X506" s="11"/>
      <c r="Y506" s="11"/>
      <c r="Z506" s="11"/>
    </row>
    <row r="507" spans="1:26" ht="14.25" customHeight="1" x14ac:dyDescent="0.2">
      <c r="A507" s="8"/>
      <c r="B507" s="8"/>
      <c r="C507" s="11"/>
      <c r="D507" s="11"/>
      <c r="E507" s="11"/>
      <c r="F507" s="11"/>
      <c r="G507" s="23"/>
      <c r="H507" s="23"/>
      <c r="I507" s="11"/>
      <c r="J507" s="11"/>
      <c r="K507" s="11"/>
      <c r="L507" s="11"/>
      <c r="M507" s="11"/>
      <c r="N507" s="11"/>
      <c r="O507" s="11"/>
      <c r="P507" s="11"/>
      <c r="Q507" s="11"/>
      <c r="R507" s="11"/>
      <c r="S507" s="11"/>
      <c r="T507" s="11"/>
      <c r="U507" s="11"/>
      <c r="V507" s="11"/>
      <c r="W507" s="11"/>
      <c r="X507" s="11"/>
      <c r="Y507" s="11"/>
      <c r="Z507" s="11"/>
    </row>
    <row r="508" spans="1:26" ht="14.25" customHeight="1" x14ac:dyDescent="0.2">
      <c r="A508" s="8"/>
      <c r="B508" s="8"/>
      <c r="C508" s="11"/>
      <c r="D508" s="11"/>
      <c r="E508" s="11"/>
      <c r="F508" s="11"/>
      <c r="G508" s="23"/>
      <c r="H508" s="23"/>
      <c r="I508" s="11"/>
      <c r="J508" s="11"/>
      <c r="K508" s="11"/>
      <c r="L508" s="11"/>
      <c r="M508" s="11"/>
      <c r="N508" s="11"/>
      <c r="O508" s="11"/>
      <c r="P508" s="11"/>
      <c r="Q508" s="11"/>
      <c r="R508" s="11"/>
      <c r="S508" s="11"/>
      <c r="T508" s="11"/>
      <c r="U508" s="11"/>
      <c r="V508" s="11"/>
      <c r="W508" s="11"/>
      <c r="X508" s="11"/>
      <c r="Y508" s="11"/>
      <c r="Z508" s="11"/>
    </row>
    <row r="509" spans="1:26" ht="14.25" customHeight="1" x14ac:dyDescent="0.2">
      <c r="A509" s="8"/>
      <c r="B509" s="8"/>
      <c r="C509" s="11"/>
      <c r="D509" s="11"/>
      <c r="E509" s="11"/>
      <c r="F509" s="11"/>
      <c r="G509" s="23"/>
      <c r="H509" s="23"/>
      <c r="I509" s="11"/>
      <c r="J509" s="11"/>
      <c r="K509" s="11"/>
      <c r="L509" s="11"/>
      <c r="M509" s="11"/>
      <c r="N509" s="11"/>
      <c r="O509" s="11"/>
      <c r="P509" s="11"/>
      <c r="Q509" s="11"/>
      <c r="R509" s="11"/>
      <c r="S509" s="11"/>
      <c r="T509" s="11"/>
      <c r="U509" s="11"/>
      <c r="V509" s="11"/>
      <c r="W509" s="11"/>
      <c r="X509" s="11"/>
      <c r="Y509" s="11"/>
      <c r="Z509" s="11"/>
    </row>
    <row r="510" spans="1:26" ht="14.25" customHeight="1" x14ac:dyDescent="0.2">
      <c r="A510" s="8"/>
      <c r="B510" s="8"/>
      <c r="C510" s="11"/>
      <c r="D510" s="11"/>
      <c r="E510" s="11"/>
      <c r="F510" s="11"/>
      <c r="G510" s="23"/>
      <c r="H510" s="23"/>
      <c r="I510" s="11"/>
      <c r="J510" s="11"/>
      <c r="K510" s="11"/>
      <c r="L510" s="11"/>
      <c r="M510" s="11"/>
      <c r="N510" s="11"/>
      <c r="O510" s="11"/>
      <c r="P510" s="11"/>
      <c r="Q510" s="11"/>
      <c r="R510" s="11"/>
      <c r="S510" s="11"/>
      <c r="T510" s="11"/>
      <c r="U510" s="11"/>
      <c r="V510" s="11"/>
      <c r="W510" s="11"/>
      <c r="X510" s="11"/>
      <c r="Y510" s="11"/>
      <c r="Z510" s="11"/>
    </row>
    <row r="511" spans="1:26" ht="14.25" customHeight="1" x14ac:dyDescent="0.2">
      <c r="A511" s="8"/>
      <c r="B511" s="8"/>
      <c r="C511" s="11"/>
      <c r="D511" s="11"/>
      <c r="E511" s="11"/>
      <c r="F511" s="11"/>
      <c r="G511" s="23"/>
      <c r="H511" s="23"/>
      <c r="I511" s="11"/>
      <c r="J511" s="11"/>
      <c r="K511" s="11"/>
      <c r="L511" s="11"/>
      <c r="M511" s="11"/>
      <c r="N511" s="11"/>
      <c r="O511" s="11"/>
      <c r="P511" s="11"/>
      <c r="Q511" s="11"/>
      <c r="R511" s="11"/>
      <c r="S511" s="11"/>
      <c r="T511" s="11"/>
      <c r="U511" s="11"/>
      <c r="V511" s="11"/>
      <c r="W511" s="11"/>
      <c r="X511" s="11"/>
      <c r="Y511" s="11"/>
      <c r="Z511" s="11"/>
    </row>
    <row r="512" spans="1:26" ht="14.25" customHeight="1" x14ac:dyDescent="0.2">
      <c r="A512" s="8"/>
      <c r="B512" s="8"/>
      <c r="C512" s="11"/>
      <c r="D512" s="11"/>
      <c r="E512" s="11"/>
      <c r="F512" s="11"/>
      <c r="G512" s="23"/>
      <c r="H512" s="23"/>
      <c r="I512" s="11"/>
      <c r="J512" s="11"/>
      <c r="K512" s="11"/>
      <c r="L512" s="11"/>
      <c r="M512" s="11"/>
      <c r="N512" s="11"/>
      <c r="O512" s="11"/>
      <c r="P512" s="11"/>
      <c r="Q512" s="11"/>
      <c r="R512" s="11"/>
      <c r="S512" s="11"/>
      <c r="T512" s="11"/>
      <c r="U512" s="11"/>
      <c r="V512" s="11"/>
      <c r="W512" s="11"/>
      <c r="X512" s="11"/>
      <c r="Y512" s="11"/>
      <c r="Z512" s="11"/>
    </row>
    <row r="513" spans="1:26" ht="14.25" customHeight="1" x14ac:dyDescent="0.2">
      <c r="A513" s="8"/>
      <c r="B513" s="8"/>
      <c r="C513" s="11"/>
      <c r="D513" s="11"/>
      <c r="E513" s="11"/>
      <c r="F513" s="11"/>
      <c r="G513" s="23"/>
      <c r="H513" s="23"/>
      <c r="I513" s="11"/>
      <c r="J513" s="11"/>
      <c r="K513" s="11"/>
      <c r="L513" s="11"/>
      <c r="M513" s="11"/>
      <c r="N513" s="11"/>
      <c r="O513" s="11"/>
      <c r="P513" s="11"/>
      <c r="Q513" s="11"/>
      <c r="R513" s="11"/>
      <c r="S513" s="11"/>
      <c r="T513" s="11"/>
      <c r="U513" s="11"/>
      <c r="V513" s="11"/>
      <c r="W513" s="11"/>
      <c r="X513" s="11"/>
      <c r="Y513" s="11"/>
      <c r="Z513" s="11"/>
    </row>
    <row r="514" spans="1:26" ht="14.25" customHeight="1" x14ac:dyDescent="0.2">
      <c r="A514" s="8"/>
      <c r="B514" s="8"/>
      <c r="C514" s="11"/>
      <c r="D514" s="11"/>
      <c r="E514" s="11"/>
      <c r="F514" s="11"/>
      <c r="G514" s="23"/>
      <c r="H514" s="23"/>
      <c r="I514" s="11"/>
      <c r="J514" s="11"/>
      <c r="K514" s="11"/>
      <c r="L514" s="11"/>
      <c r="M514" s="11"/>
      <c r="N514" s="11"/>
      <c r="O514" s="11"/>
      <c r="P514" s="11"/>
      <c r="Q514" s="11"/>
      <c r="R514" s="11"/>
      <c r="S514" s="11"/>
      <c r="T514" s="11"/>
      <c r="U514" s="11"/>
      <c r="V514" s="11"/>
      <c r="W514" s="11"/>
      <c r="X514" s="11"/>
      <c r="Y514" s="11"/>
      <c r="Z514" s="11"/>
    </row>
    <row r="515" spans="1:26" ht="14.25" customHeight="1" x14ac:dyDescent="0.2">
      <c r="A515" s="8"/>
      <c r="B515" s="8"/>
      <c r="C515" s="11"/>
      <c r="D515" s="11"/>
      <c r="E515" s="11"/>
      <c r="F515" s="11"/>
      <c r="G515" s="23"/>
      <c r="H515" s="23"/>
      <c r="I515" s="11"/>
      <c r="J515" s="11"/>
      <c r="K515" s="11"/>
      <c r="L515" s="11"/>
      <c r="M515" s="11"/>
      <c r="N515" s="11"/>
      <c r="O515" s="11"/>
      <c r="P515" s="11"/>
      <c r="Q515" s="11"/>
      <c r="R515" s="11"/>
      <c r="S515" s="11"/>
      <c r="T515" s="11"/>
      <c r="U515" s="11"/>
      <c r="V515" s="11"/>
      <c r="W515" s="11"/>
      <c r="X515" s="11"/>
      <c r="Y515" s="11"/>
      <c r="Z515" s="11"/>
    </row>
    <row r="516" spans="1:26" ht="14.25" customHeight="1" x14ac:dyDescent="0.2">
      <c r="A516" s="8"/>
      <c r="B516" s="8"/>
      <c r="C516" s="11"/>
      <c r="D516" s="11"/>
      <c r="E516" s="11"/>
      <c r="F516" s="11"/>
      <c r="G516" s="23"/>
      <c r="H516" s="23"/>
      <c r="I516" s="11"/>
      <c r="J516" s="11"/>
      <c r="K516" s="11"/>
      <c r="L516" s="11"/>
      <c r="M516" s="11"/>
      <c r="N516" s="11"/>
      <c r="O516" s="11"/>
      <c r="P516" s="11"/>
      <c r="Q516" s="11"/>
      <c r="R516" s="11"/>
      <c r="S516" s="11"/>
      <c r="T516" s="11"/>
      <c r="U516" s="11"/>
      <c r="V516" s="11"/>
      <c r="W516" s="11"/>
      <c r="X516" s="11"/>
      <c r="Y516" s="11"/>
      <c r="Z516" s="11"/>
    </row>
    <row r="517" spans="1:26" ht="14.25" customHeight="1" x14ac:dyDescent="0.2">
      <c r="A517" s="8"/>
      <c r="B517" s="8"/>
      <c r="C517" s="11"/>
      <c r="D517" s="11"/>
      <c r="E517" s="11"/>
      <c r="F517" s="11"/>
      <c r="G517" s="23"/>
      <c r="H517" s="23"/>
      <c r="I517" s="11"/>
      <c r="J517" s="11"/>
      <c r="K517" s="11"/>
      <c r="L517" s="11"/>
      <c r="M517" s="11"/>
      <c r="N517" s="11"/>
      <c r="O517" s="11"/>
      <c r="P517" s="11"/>
      <c r="Q517" s="11"/>
      <c r="R517" s="11"/>
      <c r="S517" s="11"/>
      <c r="T517" s="11"/>
      <c r="U517" s="11"/>
      <c r="V517" s="11"/>
      <c r="W517" s="11"/>
      <c r="X517" s="11"/>
      <c r="Y517" s="11"/>
      <c r="Z517" s="11"/>
    </row>
    <row r="518" spans="1:26" ht="14.25" customHeight="1" x14ac:dyDescent="0.2">
      <c r="A518" s="8"/>
      <c r="B518" s="8"/>
      <c r="C518" s="11"/>
      <c r="D518" s="11"/>
      <c r="E518" s="11"/>
      <c r="F518" s="11"/>
      <c r="G518" s="23"/>
      <c r="H518" s="23"/>
      <c r="I518" s="11"/>
      <c r="J518" s="11"/>
      <c r="K518" s="11"/>
      <c r="L518" s="11"/>
      <c r="M518" s="11"/>
      <c r="N518" s="11"/>
      <c r="O518" s="11"/>
      <c r="P518" s="11"/>
      <c r="Q518" s="11"/>
      <c r="R518" s="11"/>
      <c r="S518" s="11"/>
      <c r="T518" s="11"/>
      <c r="U518" s="11"/>
      <c r="V518" s="11"/>
      <c r="W518" s="11"/>
      <c r="X518" s="11"/>
      <c r="Y518" s="11"/>
      <c r="Z518" s="11"/>
    </row>
    <row r="519" spans="1:26" ht="14.25" customHeight="1" x14ac:dyDescent="0.2">
      <c r="A519" s="8"/>
      <c r="B519" s="8"/>
      <c r="C519" s="11"/>
      <c r="D519" s="11"/>
      <c r="E519" s="11"/>
      <c r="F519" s="11"/>
      <c r="G519" s="23"/>
      <c r="H519" s="23"/>
      <c r="I519" s="11"/>
      <c r="J519" s="11"/>
      <c r="K519" s="11"/>
      <c r="L519" s="11"/>
      <c r="M519" s="11"/>
      <c r="N519" s="11"/>
      <c r="O519" s="11"/>
      <c r="P519" s="11"/>
      <c r="Q519" s="11"/>
      <c r="R519" s="11"/>
      <c r="S519" s="11"/>
      <c r="T519" s="11"/>
      <c r="U519" s="11"/>
      <c r="V519" s="11"/>
      <c r="W519" s="11"/>
      <c r="X519" s="11"/>
      <c r="Y519" s="11"/>
      <c r="Z519" s="11"/>
    </row>
    <row r="520" spans="1:26" ht="14.25" customHeight="1" x14ac:dyDescent="0.2">
      <c r="A520" s="8"/>
      <c r="B520" s="8"/>
      <c r="C520" s="11"/>
      <c r="D520" s="11"/>
      <c r="E520" s="11"/>
      <c r="F520" s="11"/>
      <c r="G520" s="23"/>
      <c r="H520" s="23"/>
      <c r="I520" s="11"/>
      <c r="J520" s="11"/>
      <c r="K520" s="11"/>
      <c r="L520" s="11"/>
      <c r="M520" s="11"/>
      <c r="N520" s="11"/>
      <c r="O520" s="11"/>
      <c r="P520" s="11"/>
      <c r="Q520" s="11"/>
      <c r="R520" s="11"/>
      <c r="S520" s="11"/>
      <c r="T520" s="11"/>
      <c r="U520" s="11"/>
      <c r="V520" s="11"/>
      <c r="W520" s="11"/>
      <c r="X520" s="11"/>
      <c r="Y520" s="11"/>
      <c r="Z520" s="11"/>
    </row>
    <row r="521" spans="1:26" ht="14.25" customHeight="1" x14ac:dyDescent="0.2">
      <c r="A521" s="8"/>
      <c r="B521" s="8"/>
      <c r="C521" s="11"/>
      <c r="D521" s="11"/>
      <c r="E521" s="11"/>
      <c r="F521" s="11"/>
      <c r="G521" s="23"/>
      <c r="H521" s="23"/>
      <c r="I521" s="11"/>
      <c r="J521" s="11"/>
      <c r="K521" s="11"/>
      <c r="L521" s="11"/>
      <c r="M521" s="11"/>
      <c r="N521" s="11"/>
      <c r="O521" s="11"/>
      <c r="P521" s="11"/>
      <c r="Q521" s="11"/>
      <c r="R521" s="11"/>
      <c r="S521" s="11"/>
      <c r="T521" s="11"/>
      <c r="U521" s="11"/>
      <c r="V521" s="11"/>
      <c r="W521" s="11"/>
      <c r="X521" s="11"/>
      <c r="Y521" s="11"/>
      <c r="Z521" s="11"/>
    </row>
    <row r="522" spans="1:26" ht="14.25" customHeight="1" x14ac:dyDescent="0.2">
      <c r="A522" s="8"/>
      <c r="B522" s="8"/>
      <c r="C522" s="11"/>
      <c r="D522" s="11"/>
      <c r="E522" s="11"/>
      <c r="F522" s="11"/>
      <c r="G522" s="23"/>
      <c r="H522" s="23"/>
      <c r="I522" s="11"/>
      <c r="J522" s="11"/>
      <c r="K522" s="11"/>
      <c r="L522" s="11"/>
      <c r="M522" s="11"/>
      <c r="N522" s="11"/>
      <c r="O522" s="11"/>
      <c r="P522" s="11"/>
      <c r="Q522" s="11"/>
      <c r="R522" s="11"/>
      <c r="S522" s="11"/>
      <c r="T522" s="11"/>
      <c r="U522" s="11"/>
      <c r="V522" s="11"/>
      <c r="W522" s="11"/>
      <c r="X522" s="11"/>
      <c r="Y522" s="11"/>
      <c r="Z522" s="11"/>
    </row>
    <row r="523" spans="1:26" ht="14.25" customHeight="1" x14ac:dyDescent="0.2">
      <c r="A523" s="8"/>
      <c r="B523" s="8"/>
      <c r="C523" s="11"/>
      <c r="D523" s="11"/>
      <c r="E523" s="11"/>
      <c r="F523" s="11"/>
      <c r="G523" s="23"/>
      <c r="H523" s="23"/>
      <c r="I523" s="11"/>
      <c r="J523" s="11"/>
      <c r="K523" s="11"/>
      <c r="L523" s="11"/>
      <c r="M523" s="11"/>
      <c r="N523" s="11"/>
      <c r="O523" s="11"/>
      <c r="P523" s="11"/>
      <c r="Q523" s="11"/>
      <c r="R523" s="11"/>
      <c r="S523" s="11"/>
      <c r="T523" s="11"/>
      <c r="U523" s="11"/>
      <c r="V523" s="11"/>
      <c r="W523" s="11"/>
      <c r="X523" s="11"/>
      <c r="Y523" s="11"/>
      <c r="Z523" s="11"/>
    </row>
    <row r="524" spans="1:26" ht="14.25" customHeight="1" x14ac:dyDescent="0.2">
      <c r="A524" s="8"/>
      <c r="B524" s="8"/>
      <c r="C524" s="11"/>
      <c r="D524" s="11"/>
      <c r="E524" s="11"/>
      <c r="F524" s="11"/>
      <c r="G524" s="23"/>
      <c r="H524" s="23"/>
      <c r="I524" s="11"/>
      <c r="J524" s="11"/>
      <c r="K524" s="11"/>
      <c r="L524" s="11"/>
      <c r="M524" s="11"/>
      <c r="N524" s="11"/>
      <c r="O524" s="11"/>
      <c r="P524" s="11"/>
      <c r="Q524" s="11"/>
      <c r="R524" s="11"/>
      <c r="S524" s="11"/>
      <c r="T524" s="11"/>
      <c r="U524" s="11"/>
      <c r="V524" s="11"/>
      <c r="W524" s="11"/>
      <c r="X524" s="11"/>
      <c r="Y524" s="11"/>
      <c r="Z524" s="11"/>
    </row>
    <row r="525" spans="1:26" ht="14.25" customHeight="1" x14ac:dyDescent="0.2">
      <c r="A525" s="8"/>
      <c r="B525" s="8"/>
      <c r="C525" s="11"/>
      <c r="D525" s="11"/>
      <c r="E525" s="11"/>
      <c r="F525" s="11"/>
      <c r="G525" s="23"/>
      <c r="H525" s="23"/>
      <c r="I525" s="11"/>
      <c r="J525" s="11"/>
      <c r="K525" s="11"/>
      <c r="L525" s="11"/>
      <c r="M525" s="11"/>
      <c r="N525" s="11"/>
      <c r="O525" s="11"/>
      <c r="P525" s="11"/>
      <c r="Q525" s="11"/>
      <c r="R525" s="11"/>
      <c r="S525" s="11"/>
      <c r="T525" s="11"/>
      <c r="U525" s="11"/>
      <c r="V525" s="11"/>
      <c r="W525" s="11"/>
      <c r="X525" s="11"/>
      <c r="Y525" s="11"/>
      <c r="Z525" s="11"/>
    </row>
    <row r="526" spans="1:26" ht="14.25" customHeight="1" x14ac:dyDescent="0.2">
      <c r="A526" s="8"/>
      <c r="B526" s="8"/>
      <c r="C526" s="11"/>
      <c r="D526" s="11"/>
      <c r="E526" s="11"/>
      <c r="F526" s="11"/>
      <c r="G526" s="23"/>
      <c r="H526" s="23"/>
      <c r="I526" s="11"/>
      <c r="J526" s="11"/>
      <c r="K526" s="11"/>
      <c r="L526" s="11"/>
      <c r="M526" s="11"/>
      <c r="N526" s="11"/>
      <c r="O526" s="11"/>
      <c r="P526" s="11"/>
      <c r="Q526" s="11"/>
      <c r="R526" s="11"/>
      <c r="S526" s="11"/>
      <c r="T526" s="11"/>
      <c r="U526" s="11"/>
      <c r="V526" s="11"/>
      <c r="W526" s="11"/>
      <c r="X526" s="11"/>
      <c r="Y526" s="11"/>
      <c r="Z526" s="11"/>
    </row>
    <row r="527" spans="1:26" ht="14.25" customHeight="1" x14ac:dyDescent="0.2">
      <c r="A527" s="8"/>
      <c r="B527" s="8"/>
      <c r="C527" s="11"/>
      <c r="D527" s="11"/>
      <c r="E527" s="11"/>
      <c r="F527" s="11"/>
      <c r="G527" s="23"/>
      <c r="H527" s="23"/>
      <c r="I527" s="11"/>
      <c r="J527" s="11"/>
      <c r="K527" s="11"/>
      <c r="L527" s="11"/>
      <c r="M527" s="11"/>
      <c r="N527" s="11"/>
      <c r="O527" s="11"/>
      <c r="P527" s="11"/>
      <c r="Q527" s="11"/>
      <c r="R527" s="11"/>
      <c r="S527" s="11"/>
      <c r="T527" s="11"/>
      <c r="U527" s="11"/>
      <c r="V527" s="11"/>
      <c r="W527" s="11"/>
      <c r="X527" s="11"/>
      <c r="Y527" s="11"/>
      <c r="Z527" s="11"/>
    </row>
    <row r="528" spans="1:26" ht="14.25" customHeight="1" x14ac:dyDescent="0.2">
      <c r="A528" s="8"/>
      <c r="B528" s="8"/>
      <c r="C528" s="11"/>
      <c r="D528" s="11"/>
      <c r="E528" s="11"/>
      <c r="F528" s="11"/>
      <c r="G528" s="23"/>
      <c r="H528" s="23"/>
      <c r="I528" s="11"/>
      <c r="J528" s="11"/>
      <c r="K528" s="11"/>
      <c r="L528" s="11"/>
      <c r="M528" s="11"/>
      <c r="N528" s="11"/>
      <c r="O528" s="11"/>
      <c r="P528" s="11"/>
      <c r="Q528" s="11"/>
      <c r="R528" s="11"/>
      <c r="S528" s="11"/>
      <c r="T528" s="11"/>
      <c r="U528" s="11"/>
      <c r="V528" s="11"/>
      <c r="W528" s="11"/>
      <c r="X528" s="11"/>
      <c r="Y528" s="11"/>
      <c r="Z528" s="11"/>
    </row>
    <row r="529" spans="1:26" ht="14.25" customHeight="1" x14ac:dyDescent="0.2">
      <c r="A529" s="8"/>
      <c r="B529" s="8"/>
      <c r="C529" s="11"/>
      <c r="D529" s="11"/>
      <c r="E529" s="11"/>
      <c r="F529" s="11"/>
      <c r="G529" s="23"/>
      <c r="H529" s="23"/>
      <c r="I529" s="11"/>
      <c r="J529" s="11"/>
      <c r="K529" s="11"/>
      <c r="L529" s="11"/>
      <c r="M529" s="11"/>
      <c r="N529" s="11"/>
      <c r="O529" s="11"/>
      <c r="P529" s="11"/>
      <c r="Q529" s="11"/>
      <c r="R529" s="11"/>
      <c r="S529" s="11"/>
      <c r="T529" s="11"/>
      <c r="U529" s="11"/>
      <c r="V529" s="11"/>
      <c r="W529" s="11"/>
      <c r="X529" s="11"/>
      <c r="Y529" s="11"/>
      <c r="Z529" s="11"/>
    </row>
    <row r="530" spans="1:26" ht="14.25" customHeight="1" x14ac:dyDescent="0.2">
      <c r="A530" s="8"/>
      <c r="B530" s="8"/>
      <c r="C530" s="11"/>
      <c r="D530" s="11"/>
      <c r="E530" s="11"/>
      <c r="F530" s="11"/>
      <c r="G530" s="23"/>
      <c r="H530" s="23"/>
      <c r="I530" s="11"/>
      <c r="J530" s="11"/>
      <c r="K530" s="11"/>
      <c r="L530" s="11"/>
      <c r="M530" s="11"/>
      <c r="N530" s="11"/>
      <c r="O530" s="11"/>
      <c r="P530" s="11"/>
      <c r="Q530" s="11"/>
      <c r="R530" s="11"/>
      <c r="S530" s="11"/>
      <c r="T530" s="11"/>
      <c r="U530" s="11"/>
      <c r="V530" s="11"/>
      <c r="W530" s="11"/>
      <c r="X530" s="11"/>
      <c r="Y530" s="11"/>
      <c r="Z530" s="11"/>
    </row>
    <row r="531" spans="1:26" ht="14.25" customHeight="1" x14ac:dyDescent="0.2">
      <c r="A531" s="8"/>
      <c r="B531" s="8"/>
      <c r="C531" s="11"/>
      <c r="D531" s="11"/>
      <c r="E531" s="11"/>
      <c r="F531" s="11"/>
      <c r="G531" s="23"/>
      <c r="H531" s="23"/>
      <c r="I531" s="11"/>
      <c r="J531" s="11"/>
      <c r="K531" s="11"/>
      <c r="L531" s="11"/>
      <c r="M531" s="11"/>
      <c r="N531" s="11"/>
      <c r="O531" s="11"/>
      <c r="P531" s="11"/>
      <c r="Q531" s="11"/>
      <c r="R531" s="11"/>
      <c r="S531" s="11"/>
      <c r="T531" s="11"/>
      <c r="U531" s="11"/>
      <c r="V531" s="11"/>
      <c r="W531" s="11"/>
      <c r="X531" s="11"/>
      <c r="Y531" s="11"/>
      <c r="Z531" s="11"/>
    </row>
    <row r="532" spans="1:26" ht="14.25" customHeight="1" x14ac:dyDescent="0.2">
      <c r="A532" s="8"/>
      <c r="B532" s="8"/>
      <c r="C532" s="11"/>
      <c r="D532" s="11"/>
      <c r="E532" s="11"/>
      <c r="F532" s="11"/>
      <c r="G532" s="23"/>
      <c r="H532" s="23"/>
      <c r="I532" s="11"/>
      <c r="J532" s="11"/>
      <c r="K532" s="11"/>
      <c r="L532" s="11"/>
      <c r="M532" s="11"/>
      <c r="N532" s="11"/>
      <c r="O532" s="11"/>
      <c r="P532" s="11"/>
      <c r="Q532" s="11"/>
      <c r="R532" s="11"/>
      <c r="S532" s="11"/>
      <c r="T532" s="11"/>
      <c r="U532" s="11"/>
      <c r="V532" s="11"/>
      <c r="W532" s="11"/>
      <c r="X532" s="11"/>
      <c r="Y532" s="11"/>
      <c r="Z532" s="11"/>
    </row>
    <row r="533" spans="1:26" ht="14.25" customHeight="1" x14ac:dyDescent="0.2">
      <c r="A533" s="8"/>
      <c r="B533" s="8"/>
      <c r="C533" s="11"/>
      <c r="D533" s="11"/>
      <c r="E533" s="11"/>
      <c r="F533" s="11"/>
      <c r="G533" s="23"/>
      <c r="H533" s="23"/>
      <c r="I533" s="11"/>
      <c r="J533" s="11"/>
      <c r="K533" s="11"/>
      <c r="L533" s="11"/>
      <c r="M533" s="11"/>
      <c r="N533" s="11"/>
      <c r="O533" s="11"/>
      <c r="P533" s="11"/>
      <c r="Q533" s="11"/>
      <c r="R533" s="11"/>
      <c r="S533" s="11"/>
      <c r="T533" s="11"/>
      <c r="U533" s="11"/>
      <c r="V533" s="11"/>
      <c r="W533" s="11"/>
      <c r="X533" s="11"/>
      <c r="Y533" s="11"/>
      <c r="Z533" s="11"/>
    </row>
    <row r="534" spans="1:26" ht="14.25" customHeight="1" x14ac:dyDescent="0.2">
      <c r="A534" s="8"/>
      <c r="B534" s="8"/>
      <c r="C534" s="11"/>
      <c r="D534" s="11"/>
      <c r="E534" s="11"/>
      <c r="F534" s="11"/>
      <c r="G534" s="23"/>
      <c r="H534" s="23"/>
      <c r="I534" s="11"/>
      <c r="J534" s="11"/>
      <c r="K534" s="11"/>
      <c r="L534" s="11"/>
      <c r="M534" s="11"/>
      <c r="N534" s="11"/>
      <c r="O534" s="11"/>
      <c r="P534" s="11"/>
      <c r="Q534" s="11"/>
      <c r="R534" s="11"/>
      <c r="S534" s="11"/>
      <c r="T534" s="11"/>
      <c r="U534" s="11"/>
      <c r="V534" s="11"/>
      <c r="W534" s="11"/>
      <c r="X534" s="11"/>
      <c r="Y534" s="11"/>
      <c r="Z534" s="11"/>
    </row>
    <row r="535" spans="1:26" ht="14.25" customHeight="1" x14ac:dyDescent="0.2">
      <c r="A535" s="8"/>
      <c r="B535" s="8"/>
      <c r="C535" s="11"/>
      <c r="D535" s="11"/>
      <c r="E535" s="11"/>
      <c r="F535" s="11"/>
      <c r="G535" s="23"/>
      <c r="H535" s="23"/>
      <c r="I535" s="11"/>
      <c r="J535" s="11"/>
      <c r="K535" s="11"/>
      <c r="L535" s="11"/>
      <c r="M535" s="11"/>
      <c r="N535" s="11"/>
      <c r="O535" s="11"/>
      <c r="P535" s="11"/>
      <c r="Q535" s="11"/>
      <c r="R535" s="11"/>
      <c r="S535" s="11"/>
      <c r="T535" s="11"/>
      <c r="U535" s="11"/>
      <c r="V535" s="11"/>
      <c r="W535" s="11"/>
      <c r="X535" s="11"/>
      <c r="Y535" s="11"/>
      <c r="Z535" s="11"/>
    </row>
    <row r="536" spans="1:26" ht="14.25" customHeight="1" x14ac:dyDescent="0.2">
      <c r="A536" s="8"/>
      <c r="B536" s="8"/>
      <c r="C536" s="11"/>
      <c r="D536" s="11"/>
      <c r="E536" s="11"/>
      <c r="F536" s="11"/>
      <c r="G536" s="23"/>
      <c r="H536" s="23"/>
      <c r="I536" s="11"/>
      <c r="J536" s="11"/>
      <c r="K536" s="11"/>
      <c r="L536" s="11"/>
      <c r="M536" s="11"/>
      <c r="N536" s="11"/>
      <c r="O536" s="11"/>
      <c r="P536" s="11"/>
      <c r="Q536" s="11"/>
      <c r="R536" s="11"/>
      <c r="S536" s="11"/>
      <c r="T536" s="11"/>
      <c r="U536" s="11"/>
      <c r="V536" s="11"/>
      <c r="W536" s="11"/>
      <c r="X536" s="11"/>
      <c r="Y536" s="11"/>
      <c r="Z536" s="11"/>
    </row>
    <row r="537" spans="1:26" ht="14.25" customHeight="1" x14ac:dyDescent="0.2">
      <c r="A537" s="8"/>
      <c r="B537" s="8"/>
      <c r="C537" s="11"/>
      <c r="D537" s="11"/>
      <c r="E537" s="11"/>
      <c r="F537" s="11"/>
      <c r="G537" s="23"/>
      <c r="H537" s="23"/>
      <c r="I537" s="11"/>
      <c r="J537" s="11"/>
      <c r="K537" s="11"/>
      <c r="L537" s="11"/>
      <c r="M537" s="11"/>
      <c r="N537" s="11"/>
      <c r="O537" s="11"/>
      <c r="P537" s="11"/>
      <c r="Q537" s="11"/>
      <c r="R537" s="11"/>
      <c r="S537" s="11"/>
      <c r="T537" s="11"/>
      <c r="U537" s="11"/>
      <c r="V537" s="11"/>
      <c r="W537" s="11"/>
      <c r="X537" s="11"/>
      <c r="Y537" s="11"/>
      <c r="Z537" s="11"/>
    </row>
    <row r="538" spans="1:26" ht="14.25" customHeight="1" x14ac:dyDescent="0.2">
      <c r="A538" s="8"/>
      <c r="B538" s="8"/>
      <c r="C538" s="11"/>
      <c r="D538" s="11"/>
      <c r="E538" s="11"/>
      <c r="F538" s="11"/>
      <c r="G538" s="23"/>
      <c r="H538" s="23"/>
      <c r="I538" s="11"/>
      <c r="J538" s="11"/>
      <c r="K538" s="11"/>
      <c r="L538" s="11"/>
      <c r="M538" s="11"/>
      <c r="N538" s="11"/>
      <c r="O538" s="11"/>
      <c r="P538" s="11"/>
      <c r="Q538" s="11"/>
      <c r="R538" s="11"/>
      <c r="S538" s="11"/>
      <c r="T538" s="11"/>
      <c r="U538" s="11"/>
      <c r="V538" s="11"/>
      <c r="W538" s="11"/>
      <c r="X538" s="11"/>
      <c r="Y538" s="11"/>
      <c r="Z538" s="11"/>
    </row>
    <row r="539" spans="1:26" ht="14.25" customHeight="1" x14ac:dyDescent="0.2">
      <c r="A539" s="8"/>
      <c r="B539" s="8"/>
      <c r="C539" s="11"/>
      <c r="D539" s="11"/>
      <c r="E539" s="11"/>
      <c r="F539" s="11"/>
      <c r="G539" s="23"/>
      <c r="H539" s="23"/>
      <c r="I539" s="11"/>
      <c r="J539" s="11"/>
      <c r="K539" s="11"/>
      <c r="L539" s="11"/>
      <c r="M539" s="11"/>
      <c r="N539" s="11"/>
      <c r="O539" s="11"/>
      <c r="P539" s="11"/>
      <c r="Q539" s="11"/>
      <c r="R539" s="11"/>
      <c r="S539" s="11"/>
      <c r="T539" s="11"/>
      <c r="U539" s="11"/>
      <c r="V539" s="11"/>
      <c r="W539" s="11"/>
      <c r="X539" s="11"/>
      <c r="Y539" s="11"/>
      <c r="Z539" s="11"/>
    </row>
    <row r="540" spans="1:26" ht="14.25" customHeight="1" x14ac:dyDescent="0.2">
      <c r="A540" s="8"/>
      <c r="B540" s="8"/>
      <c r="C540" s="11"/>
      <c r="D540" s="11"/>
      <c r="E540" s="11"/>
      <c r="F540" s="11"/>
      <c r="G540" s="23"/>
      <c r="H540" s="23"/>
      <c r="I540" s="11"/>
      <c r="J540" s="11"/>
      <c r="K540" s="11"/>
      <c r="L540" s="11"/>
      <c r="M540" s="11"/>
      <c r="N540" s="11"/>
      <c r="O540" s="11"/>
      <c r="P540" s="11"/>
      <c r="Q540" s="11"/>
      <c r="R540" s="11"/>
      <c r="S540" s="11"/>
      <c r="T540" s="11"/>
      <c r="U540" s="11"/>
      <c r="V540" s="11"/>
      <c r="W540" s="11"/>
      <c r="X540" s="11"/>
      <c r="Y540" s="11"/>
      <c r="Z540" s="11"/>
    </row>
    <row r="541" spans="1:26" ht="14.25" customHeight="1" x14ac:dyDescent="0.2">
      <c r="A541" s="8"/>
      <c r="B541" s="8"/>
      <c r="C541" s="11"/>
      <c r="D541" s="11"/>
      <c r="E541" s="11"/>
      <c r="F541" s="11"/>
      <c r="G541" s="23"/>
      <c r="H541" s="23"/>
      <c r="I541" s="11"/>
      <c r="J541" s="11"/>
      <c r="K541" s="11"/>
      <c r="L541" s="11"/>
      <c r="M541" s="11"/>
      <c r="N541" s="11"/>
      <c r="O541" s="11"/>
      <c r="P541" s="11"/>
      <c r="Q541" s="11"/>
      <c r="R541" s="11"/>
      <c r="S541" s="11"/>
      <c r="T541" s="11"/>
      <c r="U541" s="11"/>
      <c r="V541" s="11"/>
      <c r="W541" s="11"/>
      <c r="X541" s="11"/>
      <c r="Y541" s="11"/>
      <c r="Z541" s="11"/>
    </row>
    <row r="542" spans="1:26" ht="14.25" customHeight="1" x14ac:dyDescent="0.2">
      <c r="A542" s="8"/>
      <c r="B542" s="8"/>
      <c r="C542" s="11"/>
      <c r="D542" s="11"/>
      <c r="E542" s="11"/>
      <c r="F542" s="11"/>
      <c r="G542" s="23"/>
      <c r="H542" s="23"/>
      <c r="I542" s="11"/>
      <c r="J542" s="11"/>
      <c r="K542" s="11"/>
      <c r="L542" s="11"/>
      <c r="M542" s="11"/>
      <c r="N542" s="11"/>
      <c r="O542" s="11"/>
      <c r="P542" s="11"/>
      <c r="Q542" s="11"/>
      <c r="R542" s="11"/>
      <c r="S542" s="11"/>
      <c r="T542" s="11"/>
      <c r="U542" s="11"/>
      <c r="V542" s="11"/>
      <c r="W542" s="11"/>
      <c r="X542" s="11"/>
      <c r="Y542" s="11"/>
      <c r="Z542" s="11"/>
    </row>
    <row r="543" spans="1:26" ht="14.25" customHeight="1" x14ac:dyDescent="0.2">
      <c r="A543" s="8"/>
      <c r="B543" s="8"/>
      <c r="C543" s="11"/>
      <c r="D543" s="11"/>
      <c r="E543" s="11"/>
      <c r="F543" s="11"/>
      <c r="G543" s="23"/>
      <c r="H543" s="23"/>
      <c r="I543" s="11"/>
      <c r="J543" s="11"/>
      <c r="K543" s="11"/>
      <c r="L543" s="11"/>
      <c r="M543" s="11"/>
      <c r="N543" s="11"/>
      <c r="O543" s="11"/>
      <c r="P543" s="11"/>
      <c r="Q543" s="11"/>
      <c r="R543" s="11"/>
      <c r="S543" s="11"/>
      <c r="T543" s="11"/>
      <c r="U543" s="11"/>
      <c r="V543" s="11"/>
      <c r="W543" s="11"/>
      <c r="X543" s="11"/>
      <c r="Y543" s="11"/>
      <c r="Z543" s="11"/>
    </row>
    <row r="544" spans="1:26" ht="14.25" customHeight="1" x14ac:dyDescent="0.2">
      <c r="A544" s="8"/>
      <c r="B544" s="8"/>
      <c r="C544" s="11"/>
      <c r="D544" s="11"/>
      <c r="E544" s="11"/>
      <c r="F544" s="11"/>
      <c r="G544" s="23"/>
      <c r="H544" s="23"/>
      <c r="I544" s="11"/>
      <c r="J544" s="11"/>
      <c r="K544" s="11"/>
      <c r="L544" s="11"/>
      <c r="M544" s="11"/>
      <c r="N544" s="11"/>
      <c r="O544" s="11"/>
      <c r="P544" s="11"/>
      <c r="Q544" s="11"/>
      <c r="R544" s="11"/>
      <c r="S544" s="11"/>
      <c r="T544" s="11"/>
      <c r="U544" s="11"/>
      <c r="V544" s="11"/>
      <c r="W544" s="11"/>
      <c r="X544" s="11"/>
      <c r="Y544" s="11"/>
      <c r="Z544" s="11"/>
    </row>
    <row r="545" spans="1:26" ht="14.25" customHeight="1" x14ac:dyDescent="0.2">
      <c r="A545" s="8"/>
      <c r="B545" s="8"/>
      <c r="C545" s="11"/>
      <c r="D545" s="11"/>
      <c r="E545" s="11"/>
      <c r="F545" s="11"/>
      <c r="G545" s="23"/>
      <c r="H545" s="23"/>
      <c r="I545" s="11"/>
      <c r="J545" s="11"/>
      <c r="K545" s="11"/>
      <c r="L545" s="11"/>
      <c r="M545" s="11"/>
      <c r="N545" s="11"/>
      <c r="O545" s="11"/>
      <c r="P545" s="11"/>
      <c r="Q545" s="11"/>
      <c r="R545" s="11"/>
      <c r="S545" s="11"/>
      <c r="T545" s="11"/>
      <c r="U545" s="11"/>
      <c r="V545" s="11"/>
      <c r="W545" s="11"/>
      <c r="X545" s="11"/>
      <c r="Y545" s="11"/>
      <c r="Z545" s="11"/>
    </row>
    <row r="546" spans="1:26" ht="14.25" customHeight="1" x14ac:dyDescent="0.2">
      <c r="A546" s="8"/>
      <c r="B546" s="8"/>
      <c r="C546" s="11"/>
      <c r="D546" s="11"/>
      <c r="E546" s="11"/>
      <c r="F546" s="11"/>
      <c r="G546" s="23"/>
      <c r="H546" s="23"/>
      <c r="I546" s="11"/>
      <c r="J546" s="11"/>
      <c r="K546" s="11"/>
      <c r="L546" s="11"/>
      <c r="M546" s="11"/>
      <c r="N546" s="11"/>
      <c r="O546" s="11"/>
      <c r="P546" s="11"/>
      <c r="Q546" s="11"/>
      <c r="R546" s="11"/>
      <c r="S546" s="11"/>
      <c r="T546" s="11"/>
      <c r="U546" s="11"/>
      <c r="V546" s="11"/>
      <c r="W546" s="11"/>
      <c r="X546" s="11"/>
      <c r="Y546" s="11"/>
      <c r="Z546" s="11"/>
    </row>
    <row r="547" spans="1:26" ht="14.25" customHeight="1" x14ac:dyDescent="0.2">
      <c r="A547" s="8"/>
      <c r="B547" s="8"/>
      <c r="C547" s="11"/>
      <c r="D547" s="11"/>
      <c r="E547" s="11"/>
      <c r="F547" s="11"/>
      <c r="G547" s="23"/>
      <c r="H547" s="23"/>
      <c r="I547" s="11"/>
      <c r="J547" s="11"/>
      <c r="K547" s="11"/>
      <c r="L547" s="11"/>
      <c r="M547" s="11"/>
      <c r="N547" s="11"/>
      <c r="O547" s="11"/>
      <c r="P547" s="11"/>
      <c r="Q547" s="11"/>
      <c r="R547" s="11"/>
      <c r="S547" s="11"/>
      <c r="T547" s="11"/>
      <c r="U547" s="11"/>
      <c r="V547" s="11"/>
      <c r="W547" s="11"/>
      <c r="X547" s="11"/>
      <c r="Y547" s="11"/>
      <c r="Z547" s="11"/>
    </row>
    <row r="548" spans="1:26" ht="14.25" customHeight="1" x14ac:dyDescent="0.2">
      <c r="A548" s="8"/>
      <c r="B548" s="8"/>
      <c r="C548" s="11"/>
      <c r="D548" s="11"/>
      <c r="E548" s="11"/>
      <c r="F548" s="11"/>
      <c r="G548" s="23"/>
      <c r="H548" s="23"/>
      <c r="I548" s="11"/>
      <c r="J548" s="11"/>
      <c r="K548" s="11"/>
      <c r="L548" s="11"/>
      <c r="M548" s="11"/>
      <c r="N548" s="11"/>
      <c r="O548" s="11"/>
      <c r="P548" s="11"/>
      <c r="Q548" s="11"/>
      <c r="R548" s="11"/>
      <c r="S548" s="11"/>
      <c r="T548" s="11"/>
      <c r="U548" s="11"/>
      <c r="V548" s="11"/>
      <c r="W548" s="11"/>
      <c r="X548" s="11"/>
      <c r="Y548" s="11"/>
      <c r="Z548" s="11"/>
    </row>
    <row r="549" spans="1:26" ht="14.25" customHeight="1" x14ac:dyDescent="0.2">
      <c r="A549" s="8"/>
      <c r="B549" s="8"/>
      <c r="C549" s="11"/>
      <c r="D549" s="11"/>
      <c r="E549" s="11"/>
      <c r="F549" s="11"/>
      <c r="G549" s="23"/>
      <c r="H549" s="23"/>
      <c r="I549" s="11"/>
      <c r="J549" s="11"/>
      <c r="K549" s="11"/>
      <c r="L549" s="11"/>
      <c r="M549" s="11"/>
      <c r="N549" s="11"/>
      <c r="O549" s="11"/>
      <c r="P549" s="11"/>
      <c r="Q549" s="11"/>
      <c r="R549" s="11"/>
      <c r="S549" s="11"/>
      <c r="T549" s="11"/>
      <c r="U549" s="11"/>
      <c r="V549" s="11"/>
      <c r="W549" s="11"/>
      <c r="X549" s="11"/>
      <c r="Y549" s="11"/>
      <c r="Z549" s="11"/>
    </row>
    <row r="550" spans="1:26" ht="14.25" customHeight="1" x14ac:dyDescent="0.2">
      <c r="A550" s="8"/>
      <c r="B550" s="8"/>
      <c r="C550" s="11"/>
      <c r="D550" s="11"/>
      <c r="E550" s="11"/>
      <c r="F550" s="11"/>
      <c r="G550" s="23"/>
      <c r="H550" s="23"/>
      <c r="I550" s="11"/>
      <c r="J550" s="11"/>
      <c r="K550" s="11"/>
      <c r="L550" s="11"/>
      <c r="M550" s="11"/>
      <c r="N550" s="11"/>
      <c r="O550" s="11"/>
      <c r="P550" s="11"/>
      <c r="Q550" s="11"/>
      <c r="R550" s="11"/>
      <c r="S550" s="11"/>
      <c r="T550" s="11"/>
      <c r="U550" s="11"/>
      <c r="V550" s="11"/>
      <c r="W550" s="11"/>
      <c r="X550" s="11"/>
      <c r="Y550" s="11"/>
      <c r="Z550" s="11"/>
    </row>
    <row r="551" spans="1:26" ht="14.25" customHeight="1" x14ac:dyDescent="0.2">
      <c r="A551" s="8"/>
      <c r="B551" s="8"/>
      <c r="C551" s="11"/>
      <c r="D551" s="11"/>
      <c r="E551" s="11"/>
      <c r="F551" s="11"/>
      <c r="G551" s="23"/>
      <c r="H551" s="23"/>
      <c r="I551" s="11"/>
      <c r="J551" s="11"/>
      <c r="K551" s="11"/>
      <c r="L551" s="11"/>
      <c r="M551" s="11"/>
      <c r="N551" s="11"/>
      <c r="O551" s="11"/>
      <c r="P551" s="11"/>
      <c r="Q551" s="11"/>
      <c r="R551" s="11"/>
      <c r="S551" s="11"/>
      <c r="T551" s="11"/>
      <c r="U551" s="11"/>
      <c r="V551" s="11"/>
      <c r="W551" s="11"/>
      <c r="X551" s="11"/>
      <c r="Y551" s="11"/>
      <c r="Z551" s="11"/>
    </row>
    <row r="552" spans="1:26" ht="14.25" customHeight="1" x14ac:dyDescent="0.2">
      <c r="A552" s="8"/>
      <c r="B552" s="8"/>
      <c r="C552" s="11"/>
      <c r="D552" s="11"/>
      <c r="E552" s="11"/>
      <c r="F552" s="11"/>
      <c r="G552" s="23"/>
      <c r="H552" s="23"/>
      <c r="I552" s="11"/>
      <c r="J552" s="11"/>
      <c r="K552" s="11"/>
      <c r="L552" s="11"/>
      <c r="M552" s="11"/>
      <c r="N552" s="11"/>
      <c r="O552" s="11"/>
      <c r="P552" s="11"/>
      <c r="Q552" s="11"/>
      <c r="R552" s="11"/>
      <c r="S552" s="11"/>
      <c r="T552" s="11"/>
      <c r="U552" s="11"/>
      <c r="V552" s="11"/>
      <c r="W552" s="11"/>
      <c r="X552" s="11"/>
      <c r="Y552" s="11"/>
      <c r="Z552" s="11"/>
    </row>
    <row r="553" spans="1:26" ht="14.25" customHeight="1" x14ac:dyDescent="0.2">
      <c r="A553" s="8"/>
      <c r="B553" s="8"/>
      <c r="C553" s="11"/>
      <c r="D553" s="11"/>
      <c r="E553" s="11"/>
      <c r="F553" s="11"/>
      <c r="G553" s="23"/>
      <c r="H553" s="23"/>
      <c r="I553" s="11"/>
      <c r="J553" s="11"/>
      <c r="K553" s="11"/>
      <c r="L553" s="11"/>
      <c r="M553" s="11"/>
      <c r="N553" s="11"/>
      <c r="O553" s="11"/>
      <c r="P553" s="11"/>
      <c r="Q553" s="11"/>
      <c r="R553" s="11"/>
      <c r="S553" s="11"/>
      <c r="T553" s="11"/>
      <c r="U553" s="11"/>
      <c r="V553" s="11"/>
      <c r="W553" s="11"/>
      <c r="X553" s="11"/>
      <c r="Y553" s="11"/>
      <c r="Z553" s="11"/>
    </row>
    <row r="554" spans="1:26" ht="14.25" customHeight="1" x14ac:dyDescent="0.2">
      <c r="A554" s="8"/>
      <c r="B554" s="8"/>
      <c r="C554" s="11"/>
      <c r="D554" s="11"/>
      <c r="E554" s="11"/>
      <c r="F554" s="11"/>
      <c r="G554" s="23"/>
      <c r="H554" s="23"/>
      <c r="I554" s="11"/>
      <c r="J554" s="11"/>
      <c r="K554" s="11"/>
      <c r="L554" s="11"/>
      <c r="M554" s="11"/>
      <c r="N554" s="11"/>
      <c r="O554" s="11"/>
      <c r="P554" s="11"/>
      <c r="Q554" s="11"/>
      <c r="R554" s="11"/>
      <c r="S554" s="11"/>
      <c r="T554" s="11"/>
      <c r="U554" s="11"/>
      <c r="V554" s="11"/>
      <c r="W554" s="11"/>
      <c r="X554" s="11"/>
      <c r="Y554" s="11"/>
      <c r="Z554" s="11"/>
    </row>
    <row r="555" spans="1:26" ht="14.25" customHeight="1" x14ac:dyDescent="0.2">
      <c r="A555" s="8"/>
      <c r="B555" s="8"/>
      <c r="C555" s="11"/>
      <c r="D555" s="11"/>
      <c r="E555" s="11"/>
      <c r="F555" s="11"/>
      <c r="G555" s="23"/>
      <c r="H555" s="23"/>
      <c r="I555" s="11"/>
      <c r="J555" s="11"/>
      <c r="K555" s="11"/>
      <c r="L555" s="11"/>
      <c r="M555" s="11"/>
      <c r="N555" s="11"/>
      <c r="O555" s="11"/>
      <c r="P555" s="11"/>
      <c r="Q555" s="11"/>
      <c r="R555" s="11"/>
      <c r="S555" s="11"/>
      <c r="T555" s="11"/>
      <c r="U555" s="11"/>
      <c r="V555" s="11"/>
      <c r="W555" s="11"/>
      <c r="X555" s="11"/>
      <c r="Y555" s="11"/>
      <c r="Z555" s="11"/>
    </row>
    <row r="556" spans="1:26" ht="14.25" customHeight="1" x14ac:dyDescent="0.2">
      <c r="A556" s="8"/>
      <c r="B556" s="8"/>
      <c r="C556" s="11"/>
      <c r="D556" s="11"/>
      <c r="E556" s="11"/>
      <c r="F556" s="11"/>
      <c r="G556" s="23"/>
      <c r="H556" s="23"/>
      <c r="I556" s="11"/>
      <c r="J556" s="11"/>
      <c r="K556" s="11"/>
      <c r="L556" s="11"/>
      <c r="M556" s="11"/>
      <c r="N556" s="11"/>
      <c r="O556" s="11"/>
      <c r="P556" s="11"/>
      <c r="Q556" s="11"/>
      <c r="R556" s="11"/>
      <c r="S556" s="11"/>
      <c r="T556" s="11"/>
      <c r="U556" s="11"/>
      <c r="V556" s="11"/>
      <c r="W556" s="11"/>
      <c r="X556" s="11"/>
      <c r="Y556" s="11"/>
      <c r="Z556" s="11"/>
    </row>
    <row r="557" spans="1:26" ht="14.25" customHeight="1" x14ac:dyDescent="0.2">
      <c r="A557" s="8"/>
      <c r="B557" s="8"/>
      <c r="C557" s="11"/>
      <c r="D557" s="11"/>
      <c r="E557" s="11"/>
      <c r="F557" s="11"/>
      <c r="G557" s="23"/>
      <c r="H557" s="23"/>
      <c r="I557" s="11"/>
      <c r="J557" s="11"/>
      <c r="K557" s="11"/>
      <c r="L557" s="11"/>
      <c r="M557" s="11"/>
      <c r="N557" s="11"/>
      <c r="O557" s="11"/>
      <c r="P557" s="11"/>
      <c r="Q557" s="11"/>
      <c r="R557" s="11"/>
      <c r="S557" s="11"/>
      <c r="T557" s="11"/>
      <c r="U557" s="11"/>
      <c r="V557" s="11"/>
      <c r="W557" s="11"/>
      <c r="X557" s="11"/>
      <c r="Y557" s="11"/>
      <c r="Z557" s="11"/>
    </row>
    <row r="558" spans="1:26" ht="14.25" customHeight="1" x14ac:dyDescent="0.2">
      <c r="A558" s="8"/>
      <c r="B558" s="8"/>
      <c r="C558" s="11"/>
      <c r="D558" s="11"/>
      <c r="E558" s="11"/>
      <c r="F558" s="11"/>
      <c r="G558" s="23"/>
      <c r="H558" s="23"/>
      <c r="I558" s="11"/>
      <c r="J558" s="11"/>
      <c r="K558" s="11"/>
      <c r="L558" s="11"/>
      <c r="M558" s="11"/>
      <c r="N558" s="11"/>
      <c r="O558" s="11"/>
      <c r="P558" s="11"/>
      <c r="Q558" s="11"/>
      <c r="R558" s="11"/>
      <c r="S558" s="11"/>
      <c r="T558" s="11"/>
      <c r="U558" s="11"/>
      <c r="V558" s="11"/>
      <c r="W558" s="11"/>
      <c r="X558" s="11"/>
      <c r="Y558" s="11"/>
      <c r="Z558" s="11"/>
    </row>
    <row r="559" spans="1:26" ht="14.25" customHeight="1" x14ac:dyDescent="0.2">
      <c r="A559" s="8"/>
      <c r="B559" s="8"/>
      <c r="C559" s="11"/>
      <c r="D559" s="11"/>
      <c r="E559" s="11"/>
      <c r="F559" s="11"/>
      <c r="G559" s="23"/>
      <c r="H559" s="23"/>
      <c r="I559" s="11"/>
      <c r="J559" s="11"/>
      <c r="K559" s="11"/>
      <c r="L559" s="11"/>
      <c r="M559" s="11"/>
      <c r="N559" s="11"/>
      <c r="O559" s="11"/>
      <c r="P559" s="11"/>
      <c r="Q559" s="11"/>
      <c r="R559" s="11"/>
      <c r="S559" s="11"/>
      <c r="T559" s="11"/>
      <c r="U559" s="11"/>
      <c r="V559" s="11"/>
      <c r="W559" s="11"/>
      <c r="X559" s="11"/>
      <c r="Y559" s="11"/>
      <c r="Z559" s="11"/>
    </row>
    <row r="560" spans="1:26" ht="14.25" customHeight="1" x14ac:dyDescent="0.2">
      <c r="A560" s="8"/>
      <c r="B560" s="8"/>
      <c r="C560" s="11"/>
      <c r="D560" s="11"/>
      <c r="E560" s="11"/>
      <c r="F560" s="11"/>
      <c r="G560" s="23"/>
      <c r="H560" s="23"/>
      <c r="I560" s="11"/>
      <c r="J560" s="11"/>
      <c r="K560" s="11"/>
      <c r="L560" s="11"/>
      <c r="M560" s="11"/>
      <c r="N560" s="11"/>
      <c r="O560" s="11"/>
      <c r="P560" s="11"/>
      <c r="Q560" s="11"/>
      <c r="R560" s="11"/>
      <c r="S560" s="11"/>
      <c r="T560" s="11"/>
      <c r="U560" s="11"/>
      <c r="V560" s="11"/>
      <c r="W560" s="11"/>
      <c r="X560" s="11"/>
      <c r="Y560" s="11"/>
      <c r="Z560" s="11"/>
    </row>
    <row r="561" spans="1:26" ht="14.25" customHeight="1" x14ac:dyDescent="0.2">
      <c r="A561" s="8"/>
      <c r="B561" s="8"/>
      <c r="C561" s="11"/>
      <c r="D561" s="11"/>
      <c r="E561" s="11"/>
      <c r="F561" s="11"/>
      <c r="G561" s="23"/>
      <c r="H561" s="23"/>
      <c r="I561" s="11"/>
      <c r="J561" s="11"/>
      <c r="K561" s="11"/>
      <c r="L561" s="11"/>
      <c r="M561" s="11"/>
      <c r="N561" s="11"/>
      <c r="O561" s="11"/>
      <c r="P561" s="11"/>
      <c r="Q561" s="11"/>
      <c r="R561" s="11"/>
      <c r="S561" s="11"/>
      <c r="T561" s="11"/>
      <c r="U561" s="11"/>
      <c r="V561" s="11"/>
      <c r="W561" s="11"/>
      <c r="X561" s="11"/>
      <c r="Y561" s="11"/>
      <c r="Z561" s="11"/>
    </row>
    <row r="562" spans="1:26" ht="14.25" customHeight="1" x14ac:dyDescent="0.2">
      <c r="A562" s="8"/>
      <c r="B562" s="8"/>
      <c r="C562" s="11"/>
      <c r="D562" s="11"/>
      <c r="E562" s="11"/>
      <c r="F562" s="11"/>
      <c r="G562" s="23"/>
      <c r="H562" s="23"/>
      <c r="I562" s="11"/>
      <c r="J562" s="11"/>
      <c r="K562" s="11"/>
      <c r="L562" s="11"/>
      <c r="M562" s="11"/>
      <c r="N562" s="11"/>
      <c r="O562" s="11"/>
      <c r="P562" s="11"/>
      <c r="Q562" s="11"/>
      <c r="R562" s="11"/>
      <c r="S562" s="11"/>
      <c r="T562" s="11"/>
      <c r="U562" s="11"/>
      <c r="V562" s="11"/>
      <c r="W562" s="11"/>
      <c r="X562" s="11"/>
      <c r="Y562" s="11"/>
      <c r="Z562" s="11"/>
    </row>
    <row r="563" spans="1:26" ht="14.25" customHeight="1" x14ac:dyDescent="0.2">
      <c r="A563" s="8"/>
      <c r="B563" s="8"/>
      <c r="C563" s="11"/>
      <c r="D563" s="11"/>
      <c r="E563" s="11"/>
      <c r="F563" s="11"/>
      <c r="G563" s="23"/>
      <c r="H563" s="23"/>
      <c r="I563" s="11"/>
      <c r="J563" s="11"/>
      <c r="K563" s="11"/>
      <c r="L563" s="11"/>
      <c r="M563" s="11"/>
      <c r="N563" s="11"/>
      <c r="O563" s="11"/>
      <c r="P563" s="11"/>
      <c r="Q563" s="11"/>
      <c r="R563" s="11"/>
      <c r="S563" s="11"/>
      <c r="T563" s="11"/>
      <c r="U563" s="11"/>
      <c r="V563" s="11"/>
      <c r="W563" s="11"/>
      <c r="X563" s="11"/>
      <c r="Y563" s="11"/>
      <c r="Z563" s="11"/>
    </row>
    <row r="564" spans="1:26" ht="14.25" customHeight="1" x14ac:dyDescent="0.2">
      <c r="A564" s="8"/>
      <c r="B564" s="8"/>
      <c r="C564" s="11"/>
      <c r="D564" s="11"/>
      <c r="E564" s="11"/>
      <c r="F564" s="11"/>
      <c r="G564" s="23"/>
      <c r="H564" s="23"/>
      <c r="I564" s="11"/>
      <c r="J564" s="11"/>
      <c r="K564" s="11"/>
      <c r="L564" s="11"/>
      <c r="M564" s="11"/>
      <c r="N564" s="11"/>
      <c r="O564" s="11"/>
      <c r="P564" s="11"/>
      <c r="Q564" s="11"/>
      <c r="R564" s="11"/>
      <c r="S564" s="11"/>
      <c r="T564" s="11"/>
      <c r="U564" s="11"/>
      <c r="V564" s="11"/>
      <c r="W564" s="11"/>
      <c r="X564" s="11"/>
      <c r="Y564" s="11"/>
      <c r="Z564" s="11"/>
    </row>
    <row r="565" spans="1:26" ht="14.25" customHeight="1" x14ac:dyDescent="0.2">
      <c r="A565" s="8"/>
      <c r="B565" s="8"/>
      <c r="C565" s="11"/>
      <c r="D565" s="11"/>
      <c r="E565" s="11"/>
      <c r="F565" s="11"/>
      <c r="G565" s="23"/>
      <c r="H565" s="23"/>
      <c r="I565" s="11"/>
      <c r="J565" s="11"/>
      <c r="K565" s="11"/>
      <c r="L565" s="11"/>
      <c r="M565" s="11"/>
      <c r="N565" s="11"/>
      <c r="O565" s="11"/>
      <c r="P565" s="11"/>
      <c r="Q565" s="11"/>
      <c r="R565" s="11"/>
      <c r="S565" s="11"/>
      <c r="T565" s="11"/>
      <c r="U565" s="11"/>
      <c r="V565" s="11"/>
      <c r="W565" s="11"/>
      <c r="X565" s="11"/>
      <c r="Y565" s="11"/>
      <c r="Z565" s="11"/>
    </row>
    <row r="566" spans="1:26" ht="14.25" customHeight="1" x14ac:dyDescent="0.2">
      <c r="A566" s="8"/>
      <c r="B566" s="8"/>
      <c r="C566" s="11"/>
      <c r="D566" s="11"/>
      <c r="E566" s="11"/>
      <c r="F566" s="11"/>
      <c r="G566" s="23"/>
      <c r="H566" s="23"/>
      <c r="I566" s="11"/>
      <c r="J566" s="11"/>
      <c r="K566" s="11"/>
      <c r="L566" s="11"/>
      <c r="M566" s="11"/>
      <c r="N566" s="11"/>
      <c r="O566" s="11"/>
      <c r="P566" s="11"/>
      <c r="Q566" s="11"/>
      <c r="R566" s="11"/>
      <c r="S566" s="11"/>
      <c r="T566" s="11"/>
      <c r="U566" s="11"/>
      <c r="V566" s="11"/>
      <c r="W566" s="11"/>
      <c r="X566" s="11"/>
      <c r="Y566" s="11"/>
      <c r="Z566" s="11"/>
    </row>
    <row r="567" spans="1:26" ht="14.25" customHeight="1" x14ac:dyDescent="0.2">
      <c r="A567" s="8"/>
      <c r="B567" s="8"/>
      <c r="C567" s="11"/>
      <c r="D567" s="11"/>
      <c r="E567" s="11"/>
      <c r="F567" s="11"/>
      <c r="G567" s="23"/>
      <c r="H567" s="23"/>
      <c r="I567" s="11"/>
      <c r="J567" s="11"/>
      <c r="K567" s="11"/>
      <c r="L567" s="11"/>
      <c r="M567" s="11"/>
      <c r="N567" s="11"/>
      <c r="O567" s="11"/>
      <c r="P567" s="11"/>
      <c r="Q567" s="11"/>
      <c r="R567" s="11"/>
      <c r="S567" s="11"/>
      <c r="T567" s="11"/>
      <c r="U567" s="11"/>
      <c r="V567" s="11"/>
      <c r="W567" s="11"/>
      <c r="X567" s="11"/>
      <c r="Y567" s="11"/>
      <c r="Z567" s="11"/>
    </row>
    <row r="568" spans="1:26" ht="14.25" customHeight="1" x14ac:dyDescent="0.2">
      <c r="A568" s="8"/>
      <c r="B568" s="8"/>
      <c r="C568" s="11"/>
      <c r="D568" s="11"/>
      <c r="E568" s="11"/>
      <c r="F568" s="11"/>
      <c r="G568" s="23"/>
      <c r="H568" s="23"/>
      <c r="I568" s="11"/>
      <c r="J568" s="11"/>
      <c r="K568" s="11"/>
      <c r="L568" s="11"/>
      <c r="M568" s="11"/>
      <c r="N568" s="11"/>
      <c r="O568" s="11"/>
      <c r="P568" s="11"/>
      <c r="Q568" s="11"/>
      <c r="R568" s="11"/>
      <c r="S568" s="11"/>
      <c r="T568" s="11"/>
      <c r="U568" s="11"/>
      <c r="V568" s="11"/>
      <c r="W568" s="11"/>
      <c r="X568" s="11"/>
      <c r="Y568" s="11"/>
      <c r="Z568" s="11"/>
    </row>
    <row r="569" spans="1:26" ht="14.25" customHeight="1" x14ac:dyDescent="0.2">
      <c r="A569" s="8"/>
      <c r="B569" s="8"/>
      <c r="C569" s="11"/>
      <c r="D569" s="11"/>
      <c r="E569" s="11"/>
      <c r="F569" s="11"/>
      <c r="G569" s="23"/>
      <c r="H569" s="23"/>
      <c r="I569" s="11"/>
      <c r="J569" s="11"/>
      <c r="K569" s="11"/>
      <c r="L569" s="11"/>
      <c r="M569" s="11"/>
      <c r="N569" s="11"/>
      <c r="O569" s="11"/>
      <c r="P569" s="11"/>
      <c r="Q569" s="11"/>
      <c r="R569" s="11"/>
      <c r="S569" s="11"/>
      <c r="T569" s="11"/>
      <c r="U569" s="11"/>
      <c r="V569" s="11"/>
      <c r="W569" s="11"/>
      <c r="X569" s="11"/>
      <c r="Y569" s="11"/>
      <c r="Z569" s="11"/>
    </row>
    <row r="570" spans="1:26" ht="14.25" customHeight="1" x14ac:dyDescent="0.2">
      <c r="A570" s="8"/>
      <c r="B570" s="8"/>
      <c r="C570" s="11"/>
      <c r="D570" s="11"/>
      <c r="E570" s="11"/>
      <c r="F570" s="11"/>
      <c r="G570" s="23"/>
      <c r="H570" s="23"/>
      <c r="I570" s="11"/>
      <c r="J570" s="11"/>
      <c r="K570" s="11"/>
      <c r="L570" s="11"/>
      <c r="M570" s="11"/>
      <c r="N570" s="11"/>
      <c r="O570" s="11"/>
      <c r="P570" s="11"/>
      <c r="Q570" s="11"/>
      <c r="R570" s="11"/>
      <c r="S570" s="11"/>
      <c r="T570" s="11"/>
      <c r="U570" s="11"/>
      <c r="V570" s="11"/>
      <c r="W570" s="11"/>
      <c r="X570" s="11"/>
      <c r="Y570" s="11"/>
      <c r="Z570" s="11"/>
    </row>
    <row r="571" spans="1:26" ht="14.25" customHeight="1" x14ac:dyDescent="0.2">
      <c r="A571" s="8"/>
      <c r="B571" s="8"/>
      <c r="C571" s="11"/>
      <c r="D571" s="11"/>
      <c r="E571" s="11"/>
      <c r="F571" s="11"/>
      <c r="G571" s="23"/>
      <c r="H571" s="23"/>
      <c r="I571" s="11"/>
      <c r="J571" s="11"/>
      <c r="K571" s="11"/>
      <c r="L571" s="11"/>
      <c r="M571" s="11"/>
      <c r="N571" s="11"/>
      <c r="O571" s="11"/>
      <c r="P571" s="11"/>
      <c r="Q571" s="11"/>
      <c r="R571" s="11"/>
      <c r="S571" s="11"/>
      <c r="T571" s="11"/>
      <c r="U571" s="11"/>
      <c r="V571" s="11"/>
      <c r="W571" s="11"/>
      <c r="X571" s="11"/>
      <c r="Y571" s="11"/>
      <c r="Z571" s="11"/>
    </row>
    <row r="572" spans="1:26" ht="14.25" customHeight="1" x14ac:dyDescent="0.2">
      <c r="A572" s="8"/>
      <c r="B572" s="8"/>
      <c r="C572" s="11"/>
      <c r="D572" s="11"/>
      <c r="E572" s="11"/>
      <c r="F572" s="11"/>
      <c r="G572" s="23"/>
      <c r="H572" s="23"/>
      <c r="I572" s="11"/>
      <c r="J572" s="11"/>
      <c r="K572" s="11"/>
      <c r="L572" s="11"/>
      <c r="M572" s="11"/>
      <c r="N572" s="11"/>
      <c r="O572" s="11"/>
      <c r="P572" s="11"/>
      <c r="Q572" s="11"/>
      <c r="R572" s="11"/>
      <c r="S572" s="11"/>
      <c r="T572" s="11"/>
      <c r="U572" s="11"/>
      <c r="V572" s="11"/>
      <c r="W572" s="11"/>
      <c r="X572" s="11"/>
      <c r="Y572" s="11"/>
      <c r="Z572" s="11"/>
    </row>
    <row r="573" spans="1:26" ht="14.25" customHeight="1" x14ac:dyDescent="0.2">
      <c r="A573" s="8"/>
      <c r="B573" s="8"/>
      <c r="C573" s="11"/>
      <c r="D573" s="11"/>
      <c r="E573" s="11"/>
      <c r="F573" s="11"/>
      <c r="G573" s="23"/>
      <c r="H573" s="23"/>
      <c r="I573" s="11"/>
      <c r="J573" s="11"/>
      <c r="K573" s="11"/>
      <c r="L573" s="11"/>
      <c r="M573" s="11"/>
      <c r="N573" s="11"/>
      <c r="O573" s="11"/>
      <c r="P573" s="11"/>
      <c r="Q573" s="11"/>
      <c r="R573" s="11"/>
      <c r="S573" s="11"/>
      <c r="T573" s="11"/>
      <c r="U573" s="11"/>
      <c r="V573" s="11"/>
      <c r="W573" s="11"/>
      <c r="X573" s="11"/>
      <c r="Y573" s="11"/>
      <c r="Z573" s="11"/>
    </row>
    <row r="574" spans="1:26" ht="14.25" customHeight="1" x14ac:dyDescent="0.2">
      <c r="A574" s="8"/>
      <c r="B574" s="8"/>
      <c r="C574" s="11"/>
      <c r="D574" s="11"/>
      <c r="E574" s="11"/>
      <c r="F574" s="11"/>
      <c r="G574" s="23"/>
      <c r="H574" s="23"/>
      <c r="I574" s="11"/>
      <c r="J574" s="11"/>
      <c r="K574" s="11"/>
      <c r="L574" s="11"/>
      <c r="M574" s="11"/>
      <c r="N574" s="11"/>
      <c r="O574" s="11"/>
      <c r="P574" s="11"/>
      <c r="Q574" s="11"/>
      <c r="R574" s="11"/>
      <c r="S574" s="11"/>
      <c r="T574" s="11"/>
      <c r="U574" s="11"/>
      <c r="V574" s="11"/>
      <c r="W574" s="11"/>
      <c r="X574" s="11"/>
      <c r="Y574" s="11"/>
      <c r="Z574" s="11"/>
    </row>
    <row r="575" spans="1:26" ht="14.25" customHeight="1" x14ac:dyDescent="0.2">
      <c r="A575" s="8"/>
      <c r="B575" s="8"/>
      <c r="C575" s="11"/>
      <c r="D575" s="11"/>
      <c r="E575" s="11"/>
      <c r="F575" s="11"/>
      <c r="G575" s="23"/>
      <c r="H575" s="23"/>
      <c r="I575" s="11"/>
      <c r="J575" s="11"/>
      <c r="K575" s="11"/>
      <c r="L575" s="11"/>
      <c r="M575" s="11"/>
      <c r="N575" s="11"/>
      <c r="O575" s="11"/>
      <c r="P575" s="11"/>
      <c r="Q575" s="11"/>
      <c r="R575" s="11"/>
      <c r="S575" s="11"/>
      <c r="T575" s="11"/>
      <c r="U575" s="11"/>
      <c r="V575" s="11"/>
      <c r="W575" s="11"/>
      <c r="X575" s="11"/>
      <c r="Y575" s="11"/>
      <c r="Z575" s="11"/>
    </row>
    <row r="576" spans="1:26" ht="14.25" customHeight="1" x14ac:dyDescent="0.2">
      <c r="A576" s="8"/>
      <c r="B576" s="8"/>
      <c r="C576" s="11"/>
      <c r="D576" s="11"/>
      <c r="E576" s="11"/>
      <c r="F576" s="11"/>
      <c r="G576" s="23"/>
      <c r="H576" s="23"/>
      <c r="I576" s="11"/>
      <c r="J576" s="11"/>
      <c r="K576" s="11"/>
      <c r="L576" s="11"/>
      <c r="M576" s="11"/>
      <c r="N576" s="11"/>
      <c r="O576" s="11"/>
      <c r="P576" s="11"/>
      <c r="Q576" s="11"/>
      <c r="R576" s="11"/>
      <c r="S576" s="11"/>
      <c r="T576" s="11"/>
      <c r="U576" s="11"/>
      <c r="V576" s="11"/>
      <c r="W576" s="11"/>
      <c r="X576" s="11"/>
      <c r="Y576" s="11"/>
      <c r="Z576" s="11"/>
    </row>
    <row r="577" spans="1:26" ht="14.25" customHeight="1" x14ac:dyDescent="0.2">
      <c r="A577" s="8"/>
      <c r="B577" s="8"/>
      <c r="C577" s="11"/>
      <c r="D577" s="11"/>
      <c r="E577" s="11"/>
      <c r="F577" s="11"/>
      <c r="G577" s="23"/>
      <c r="H577" s="23"/>
      <c r="I577" s="11"/>
      <c r="J577" s="11"/>
      <c r="K577" s="11"/>
      <c r="L577" s="11"/>
      <c r="M577" s="11"/>
      <c r="N577" s="11"/>
      <c r="O577" s="11"/>
      <c r="P577" s="11"/>
      <c r="Q577" s="11"/>
      <c r="R577" s="11"/>
      <c r="S577" s="11"/>
      <c r="T577" s="11"/>
      <c r="U577" s="11"/>
      <c r="V577" s="11"/>
      <c r="W577" s="11"/>
      <c r="X577" s="11"/>
      <c r="Y577" s="11"/>
      <c r="Z577" s="11"/>
    </row>
    <row r="578" spans="1:26" ht="14.25" customHeight="1" x14ac:dyDescent="0.2">
      <c r="A578" s="8"/>
      <c r="B578" s="8"/>
      <c r="C578" s="11"/>
      <c r="D578" s="11"/>
      <c r="E578" s="11"/>
      <c r="F578" s="11"/>
      <c r="G578" s="23"/>
      <c r="H578" s="23"/>
      <c r="I578" s="11"/>
      <c r="J578" s="11"/>
      <c r="K578" s="11"/>
      <c r="L578" s="11"/>
      <c r="M578" s="11"/>
      <c r="N578" s="11"/>
      <c r="O578" s="11"/>
      <c r="P578" s="11"/>
      <c r="Q578" s="11"/>
      <c r="R578" s="11"/>
      <c r="S578" s="11"/>
      <c r="T578" s="11"/>
      <c r="U578" s="11"/>
      <c r="V578" s="11"/>
      <c r="W578" s="11"/>
      <c r="X578" s="11"/>
      <c r="Y578" s="11"/>
      <c r="Z578" s="11"/>
    </row>
    <row r="579" spans="1:26" ht="14.25" customHeight="1" x14ac:dyDescent="0.2">
      <c r="A579" s="8"/>
      <c r="B579" s="8"/>
      <c r="C579" s="11"/>
      <c r="D579" s="11"/>
      <c r="E579" s="11"/>
      <c r="F579" s="11"/>
      <c r="G579" s="23"/>
      <c r="H579" s="23"/>
      <c r="I579" s="11"/>
      <c r="J579" s="11"/>
      <c r="K579" s="11"/>
      <c r="L579" s="11"/>
      <c r="M579" s="11"/>
      <c r="N579" s="11"/>
      <c r="O579" s="11"/>
      <c r="P579" s="11"/>
      <c r="Q579" s="11"/>
      <c r="R579" s="11"/>
      <c r="S579" s="11"/>
      <c r="T579" s="11"/>
      <c r="U579" s="11"/>
      <c r="V579" s="11"/>
      <c r="W579" s="11"/>
      <c r="X579" s="11"/>
      <c r="Y579" s="11"/>
      <c r="Z579" s="11"/>
    </row>
    <row r="580" spans="1:26" ht="14.25" customHeight="1" x14ac:dyDescent="0.2">
      <c r="A580" s="8"/>
      <c r="B580" s="8"/>
      <c r="C580" s="11"/>
      <c r="D580" s="11"/>
      <c r="E580" s="11"/>
      <c r="F580" s="11"/>
      <c r="G580" s="23"/>
      <c r="H580" s="23"/>
      <c r="I580" s="11"/>
      <c r="J580" s="11"/>
      <c r="K580" s="11"/>
      <c r="L580" s="11"/>
      <c r="M580" s="11"/>
      <c r="N580" s="11"/>
      <c r="O580" s="11"/>
      <c r="P580" s="11"/>
      <c r="Q580" s="11"/>
      <c r="R580" s="11"/>
      <c r="S580" s="11"/>
      <c r="T580" s="11"/>
      <c r="U580" s="11"/>
      <c r="V580" s="11"/>
      <c r="W580" s="11"/>
      <c r="X580" s="11"/>
      <c r="Y580" s="11"/>
      <c r="Z580" s="11"/>
    </row>
    <row r="581" spans="1:26" ht="14.25" customHeight="1" x14ac:dyDescent="0.2">
      <c r="A581" s="8"/>
      <c r="B581" s="8"/>
      <c r="C581" s="11"/>
      <c r="D581" s="11"/>
      <c r="E581" s="11"/>
      <c r="F581" s="11"/>
      <c r="G581" s="23"/>
      <c r="H581" s="23"/>
      <c r="I581" s="11"/>
      <c r="J581" s="11"/>
      <c r="K581" s="11"/>
      <c r="L581" s="11"/>
      <c r="M581" s="11"/>
      <c r="N581" s="11"/>
      <c r="O581" s="11"/>
      <c r="P581" s="11"/>
      <c r="Q581" s="11"/>
      <c r="R581" s="11"/>
      <c r="S581" s="11"/>
      <c r="T581" s="11"/>
      <c r="U581" s="11"/>
      <c r="V581" s="11"/>
      <c r="W581" s="11"/>
      <c r="X581" s="11"/>
      <c r="Y581" s="11"/>
      <c r="Z581" s="11"/>
    </row>
    <row r="582" spans="1:26" ht="14.25" customHeight="1" x14ac:dyDescent="0.2">
      <c r="A582" s="8"/>
      <c r="B582" s="8"/>
      <c r="C582" s="11"/>
      <c r="D582" s="11"/>
      <c r="E582" s="11"/>
      <c r="F582" s="11"/>
      <c r="G582" s="23"/>
      <c r="H582" s="23"/>
      <c r="I582" s="11"/>
      <c r="J582" s="11"/>
      <c r="K582" s="11"/>
      <c r="L582" s="11"/>
      <c r="M582" s="11"/>
      <c r="N582" s="11"/>
      <c r="O582" s="11"/>
      <c r="P582" s="11"/>
      <c r="Q582" s="11"/>
      <c r="R582" s="11"/>
      <c r="S582" s="11"/>
      <c r="T582" s="11"/>
      <c r="U582" s="11"/>
      <c r="V582" s="11"/>
      <c r="W582" s="11"/>
      <c r="X582" s="11"/>
      <c r="Y582" s="11"/>
      <c r="Z582" s="11"/>
    </row>
    <row r="583" spans="1:26" ht="14.25" customHeight="1" x14ac:dyDescent="0.2">
      <c r="A583" s="8"/>
      <c r="B583" s="8"/>
      <c r="C583" s="11"/>
      <c r="D583" s="11"/>
      <c r="E583" s="11"/>
      <c r="F583" s="11"/>
      <c r="G583" s="23"/>
      <c r="H583" s="23"/>
      <c r="I583" s="11"/>
      <c r="J583" s="11"/>
      <c r="K583" s="11"/>
      <c r="L583" s="11"/>
      <c r="M583" s="11"/>
      <c r="N583" s="11"/>
      <c r="O583" s="11"/>
      <c r="P583" s="11"/>
      <c r="Q583" s="11"/>
      <c r="R583" s="11"/>
      <c r="S583" s="11"/>
      <c r="T583" s="11"/>
      <c r="U583" s="11"/>
      <c r="V583" s="11"/>
      <c r="W583" s="11"/>
      <c r="X583" s="11"/>
      <c r="Y583" s="11"/>
      <c r="Z583" s="11"/>
    </row>
    <row r="584" spans="1:26" ht="14.25" customHeight="1" x14ac:dyDescent="0.2">
      <c r="A584" s="8"/>
      <c r="B584" s="8"/>
      <c r="C584" s="11"/>
      <c r="D584" s="11"/>
      <c r="E584" s="11"/>
      <c r="F584" s="11"/>
      <c r="G584" s="23"/>
      <c r="H584" s="23"/>
      <c r="I584" s="11"/>
      <c r="J584" s="11"/>
      <c r="K584" s="11"/>
      <c r="L584" s="11"/>
      <c r="M584" s="11"/>
      <c r="N584" s="11"/>
      <c r="O584" s="11"/>
      <c r="P584" s="11"/>
      <c r="Q584" s="11"/>
      <c r="R584" s="11"/>
      <c r="S584" s="11"/>
      <c r="T584" s="11"/>
      <c r="U584" s="11"/>
      <c r="V584" s="11"/>
      <c r="W584" s="11"/>
      <c r="X584" s="11"/>
      <c r="Y584" s="11"/>
      <c r="Z584" s="11"/>
    </row>
    <row r="585" spans="1:26" ht="14.25" customHeight="1" x14ac:dyDescent="0.2">
      <c r="A585" s="8"/>
      <c r="B585" s="8"/>
      <c r="C585" s="11"/>
      <c r="D585" s="11"/>
      <c r="E585" s="11"/>
      <c r="F585" s="11"/>
      <c r="G585" s="23"/>
      <c r="H585" s="23"/>
      <c r="I585" s="11"/>
      <c r="J585" s="11"/>
      <c r="K585" s="11"/>
      <c r="L585" s="11"/>
      <c r="M585" s="11"/>
      <c r="N585" s="11"/>
      <c r="O585" s="11"/>
      <c r="P585" s="11"/>
      <c r="Q585" s="11"/>
      <c r="R585" s="11"/>
      <c r="S585" s="11"/>
      <c r="T585" s="11"/>
      <c r="U585" s="11"/>
      <c r="V585" s="11"/>
      <c r="W585" s="11"/>
      <c r="X585" s="11"/>
      <c r="Y585" s="11"/>
      <c r="Z585" s="11"/>
    </row>
    <row r="586" spans="1:26" ht="14.25" customHeight="1" x14ac:dyDescent="0.2">
      <c r="A586" s="8"/>
      <c r="B586" s="8"/>
      <c r="C586" s="11"/>
      <c r="D586" s="11"/>
      <c r="E586" s="11"/>
      <c r="F586" s="11"/>
      <c r="G586" s="23"/>
      <c r="H586" s="23"/>
      <c r="I586" s="11"/>
      <c r="J586" s="11"/>
      <c r="K586" s="11"/>
      <c r="L586" s="11"/>
      <c r="M586" s="11"/>
      <c r="N586" s="11"/>
      <c r="O586" s="11"/>
      <c r="P586" s="11"/>
      <c r="Q586" s="11"/>
      <c r="R586" s="11"/>
      <c r="S586" s="11"/>
      <c r="T586" s="11"/>
      <c r="U586" s="11"/>
      <c r="V586" s="11"/>
      <c r="W586" s="11"/>
      <c r="X586" s="11"/>
      <c r="Y586" s="11"/>
      <c r="Z586" s="11"/>
    </row>
    <row r="587" spans="1:26" ht="14.25" customHeight="1" x14ac:dyDescent="0.2">
      <c r="A587" s="8"/>
      <c r="B587" s="8"/>
      <c r="C587" s="11"/>
      <c r="D587" s="11"/>
      <c r="E587" s="11"/>
      <c r="F587" s="11"/>
      <c r="G587" s="23"/>
      <c r="H587" s="23"/>
      <c r="I587" s="11"/>
      <c r="J587" s="11"/>
      <c r="K587" s="11"/>
      <c r="L587" s="11"/>
      <c r="M587" s="11"/>
      <c r="N587" s="11"/>
      <c r="O587" s="11"/>
      <c r="P587" s="11"/>
      <c r="Q587" s="11"/>
      <c r="R587" s="11"/>
      <c r="S587" s="11"/>
      <c r="T587" s="11"/>
      <c r="U587" s="11"/>
      <c r="V587" s="11"/>
      <c r="W587" s="11"/>
      <c r="X587" s="11"/>
      <c r="Y587" s="11"/>
      <c r="Z587" s="11"/>
    </row>
    <row r="588" spans="1:26" ht="14.25" customHeight="1" x14ac:dyDescent="0.2">
      <c r="A588" s="8"/>
      <c r="B588" s="8"/>
      <c r="C588" s="11"/>
      <c r="D588" s="11"/>
      <c r="E588" s="11"/>
      <c r="F588" s="11"/>
      <c r="G588" s="23"/>
      <c r="H588" s="23"/>
      <c r="I588" s="11"/>
      <c r="J588" s="11"/>
      <c r="K588" s="11"/>
      <c r="L588" s="11"/>
      <c r="M588" s="11"/>
      <c r="N588" s="11"/>
      <c r="O588" s="11"/>
      <c r="P588" s="11"/>
      <c r="Q588" s="11"/>
      <c r="R588" s="11"/>
      <c r="S588" s="11"/>
      <c r="T588" s="11"/>
      <c r="U588" s="11"/>
      <c r="V588" s="11"/>
      <c r="W588" s="11"/>
      <c r="X588" s="11"/>
      <c r="Y588" s="11"/>
      <c r="Z588" s="11"/>
    </row>
    <row r="589" spans="1:26" ht="14.25" customHeight="1" x14ac:dyDescent="0.2">
      <c r="A589" s="8"/>
      <c r="B589" s="8"/>
      <c r="C589" s="11"/>
      <c r="D589" s="11"/>
      <c r="E589" s="11"/>
      <c r="F589" s="11"/>
      <c r="G589" s="23"/>
      <c r="H589" s="23"/>
      <c r="I589" s="11"/>
      <c r="J589" s="11"/>
      <c r="K589" s="11"/>
      <c r="L589" s="11"/>
      <c r="M589" s="11"/>
      <c r="N589" s="11"/>
      <c r="O589" s="11"/>
      <c r="P589" s="11"/>
      <c r="Q589" s="11"/>
      <c r="R589" s="11"/>
      <c r="S589" s="11"/>
      <c r="T589" s="11"/>
      <c r="U589" s="11"/>
      <c r="V589" s="11"/>
      <c r="W589" s="11"/>
      <c r="X589" s="11"/>
      <c r="Y589" s="11"/>
      <c r="Z589" s="11"/>
    </row>
    <row r="590" spans="1:26" ht="14.25" customHeight="1" x14ac:dyDescent="0.2">
      <c r="A590" s="8"/>
      <c r="B590" s="8"/>
      <c r="C590" s="11"/>
      <c r="D590" s="11"/>
      <c r="E590" s="11"/>
      <c r="F590" s="11"/>
      <c r="G590" s="23"/>
      <c r="H590" s="23"/>
      <c r="I590" s="11"/>
      <c r="J590" s="11"/>
      <c r="K590" s="11"/>
      <c r="L590" s="11"/>
      <c r="M590" s="11"/>
      <c r="N590" s="11"/>
      <c r="O590" s="11"/>
      <c r="P590" s="11"/>
      <c r="Q590" s="11"/>
      <c r="R590" s="11"/>
      <c r="S590" s="11"/>
      <c r="T590" s="11"/>
      <c r="U590" s="11"/>
      <c r="V590" s="11"/>
      <c r="W590" s="11"/>
      <c r="X590" s="11"/>
      <c r="Y590" s="11"/>
      <c r="Z590" s="11"/>
    </row>
    <row r="591" spans="1:26" ht="14.25" customHeight="1" x14ac:dyDescent="0.2">
      <c r="A591" s="8"/>
      <c r="B591" s="8"/>
      <c r="C591" s="11"/>
      <c r="D591" s="11"/>
      <c r="E591" s="11"/>
      <c r="F591" s="11"/>
      <c r="G591" s="23"/>
      <c r="H591" s="23"/>
      <c r="I591" s="11"/>
      <c r="J591" s="11"/>
      <c r="K591" s="11"/>
      <c r="L591" s="11"/>
      <c r="M591" s="11"/>
      <c r="N591" s="11"/>
      <c r="O591" s="11"/>
      <c r="P591" s="11"/>
      <c r="Q591" s="11"/>
      <c r="R591" s="11"/>
      <c r="S591" s="11"/>
      <c r="T591" s="11"/>
      <c r="U591" s="11"/>
      <c r="V591" s="11"/>
      <c r="W591" s="11"/>
      <c r="X591" s="11"/>
      <c r="Y591" s="11"/>
      <c r="Z591" s="11"/>
    </row>
    <row r="592" spans="1:26" ht="14.25" customHeight="1" x14ac:dyDescent="0.2">
      <c r="A592" s="8"/>
      <c r="B592" s="8"/>
      <c r="C592" s="11"/>
      <c r="D592" s="11"/>
      <c r="E592" s="11"/>
      <c r="F592" s="11"/>
      <c r="G592" s="23"/>
      <c r="H592" s="23"/>
      <c r="I592" s="11"/>
      <c r="J592" s="11"/>
      <c r="K592" s="11"/>
      <c r="L592" s="11"/>
      <c r="M592" s="11"/>
      <c r="N592" s="11"/>
      <c r="O592" s="11"/>
      <c r="P592" s="11"/>
      <c r="Q592" s="11"/>
      <c r="R592" s="11"/>
      <c r="S592" s="11"/>
      <c r="T592" s="11"/>
      <c r="U592" s="11"/>
      <c r="V592" s="11"/>
      <c r="W592" s="11"/>
      <c r="X592" s="11"/>
      <c r="Y592" s="11"/>
      <c r="Z592" s="11"/>
    </row>
    <row r="593" spans="1:26" ht="14.25" customHeight="1" x14ac:dyDescent="0.2">
      <c r="A593" s="8"/>
      <c r="B593" s="8"/>
      <c r="C593" s="11"/>
      <c r="D593" s="11"/>
      <c r="E593" s="11"/>
      <c r="F593" s="11"/>
      <c r="G593" s="23"/>
      <c r="H593" s="23"/>
      <c r="I593" s="11"/>
      <c r="J593" s="11"/>
      <c r="K593" s="11"/>
      <c r="L593" s="11"/>
      <c r="M593" s="11"/>
      <c r="N593" s="11"/>
      <c r="O593" s="11"/>
      <c r="P593" s="11"/>
      <c r="Q593" s="11"/>
      <c r="R593" s="11"/>
      <c r="S593" s="11"/>
      <c r="T593" s="11"/>
      <c r="U593" s="11"/>
      <c r="V593" s="11"/>
      <c r="W593" s="11"/>
      <c r="X593" s="11"/>
      <c r="Y593" s="11"/>
      <c r="Z593" s="11"/>
    </row>
    <row r="594" spans="1:26" ht="14.25" customHeight="1" x14ac:dyDescent="0.2">
      <c r="A594" s="8"/>
      <c r="B594" s="8"/>
      <c r="C594" s="11"/>
      <c r="D594" s="11"/>
      <c r="E594" s="11"/>
      <c r="F594" s="11"/>
      <c r="G594" s="23"/>
      <c r="H594" s="23"/>
      <c r="I594" s="11"/>
      <c r="J594" s="11"/>
      <c r="K594" s="11"/>
      <c r="L594" s="11"/>
      <c r="M594" s="11"/>
      <c r="N594" s="11"/>
      <c r="O594" s="11"/>
      <c r="P594" s="11"/>
      <c r="Q594" s="11"/>
      <c r="R594" s="11"/>
      <c r="S594" s="11"/>
      <c r="T594" s="11"/>
      <c r="U594" s="11"/>
      <c r="V594" s="11"/>
      <c r="W594" s="11"/>
      <c r="X594" s="11"/>
      <c r="Y594" s="11"/>
      <c r="Z594" s="11"/>
    </row>
    <row r="595" spans="1:26" ht="14.25" customHeight="1" x14ac:dyDescent="0.2">
      <c r="A595" s="8"/>
      <c r="B595" s="8"/>
      <c r="C595" s="11"/>
      <c r="D595" s="11"/>
      <c r="E595" s="11"/>
      <c r="F595" s="11"/>
      <c r="G595" s="23"/>
      <c r="H595" s="23"/>
      <c r="I595" s="11"/>
      <c r="J595" s="11"/>
      <c r="K595" s="11"/>
      <c r="L595" s="11"/>
      <c r="M595" s="11"/>
      <c r="N595" s="11"/>
      <c r="O595" s="11"/>
      <c r="P595" s="11"/>
      <c r="Q595" s="11"/>
      <c r="R595" s="11"/>
      <c r="S595" s="11"/>
      <c r="T595" s="11"/>
      <c r="U595" s="11"/>
      <c r="V595" s="11"/>
      <c r="W595" s="11"/>
      <c r="X595" s="11"/>
      <c r="Y595" s="11"/>
      <c r="Z595" s="11"/>
    </row>
    <row r="596" spans="1:26" ht="14.25" customHeight="1" x14ac:dyDescent="0.2">
      <c r="A596" s="8"/>
      <c r="B596" s="8"/>
      <c r="C596" s="11"/>
      <c r="D596" s="11"/>
      <c r="E596" s="11"/>
      <c r="F596" s="11"/>
      <c r="G596" s="23"/>
      <c r="H596" s="23"/>
      <c r="I596" s="11"/>
      <c r="J596" s="11"/>
      <c r="K596" s="11"/>
      <c r="L596" s="11"/>
      <c r="M596" s="11"/>
      <c r="N596" s="11"/>
      <c r="O596" s="11"/>
      <c r="P596" s="11"/>
      <c r="Q596" s="11"/>
      <c r="R596" s="11"/>
      <c r="S596" s="11"/>
      <c r="T596" s="11"/>
      <c r="U596" s="11"/>
      <c r="V596" s="11"/>
      <c r="W596" s="11"/>
      <c r="X596" s="11"/>
      <c r="Y596" s="11"/>
      <c r="Z596" s="11"/>
    </row>
    <row r="597" spans="1:26" ht="14.25" customHeight="1" x14ac:dyDescent="0.2">
      <c r="A597" s="8"/>
      <c r="B597" s="8"/>
      <c r="C597" s="11"/>
      <c r="D597" s="11"/>
      <c r="E597" s="11"/>
      <c r="F597" s="11"/>
      <c r="G597" s="23"/>
      <c r="H597" s="23"/>
      <c r="I597" s="11"/>
      <c r="J597" s="11"/>
      <c r="K597" s="11"/>
      <c r="L597" s="11"/>
      <c r="M597" s="11"/>
      <c r="N597" s="11"/>
      <c r="O597" s="11"/>
      <c r="P597" s="11"/>
      <c r="Q597" s="11"/>
      <c r="R597" s="11"/>
      <c r="S597" s="11"/>
      <c r="T597" s="11"/>
      <c r="U597" s="11"/>
      <c r="V597" s="11"/>
      <c r="W597" s="11"/>
      <c r="X597" s="11"/>
      <c r="Y597" s="11"/>
      <c r="Z597" s="11"/>
    </row>
    <row r="598" spans="1:26" ht="14.25" customHeight="1" x14ac:dyDescent="0.2">
      <c r="A598" s="8"/>
      <c r="B598" s="8"/>
      <c r="C598" s="11"/>
      <c r="D598" s="11"/>
      <c r="E598" s="11"/>
      <c r="F598" s="11"/>
      <c r="G598" s="23"/>
      <c r="H598" s="23"/>
      <c r="I598" s="11"/>
      <c r="J598" s="11"/>
      <c r="K598" s="11"/>
      <c r="L598" s="11"/>
      <c r="M598" s="11"/>
      <c r="N598" s="11"/>
      <c r="O598" s="11"/>
      <c r="P598" s="11"/>
      <c r="Q598" s="11"/>
      <c r="R598" s="11"/>
      <c r="S598" s="11"/>
      <c r="T598" s="11"/>
      <c r="U598" s="11"/>
      <c r="V598" s="11"/>
      <c r="W598" s="11"/>
      <c r="X598" s="11"/>
      <c r="Y598" s="11"/>
      <c r="Z598" s="11"/>
    </row>
    <row r="599" spans="1:26" ht="14.25" customHeight="1" x14ac:dyDescent="0.2">
      <c r="A599" s="8"/>
      <c r="B599" s="8"/>
      <c r="C599" s="11"/>
      <c r="D599" s="11"/>
      <c r="E599" s="11"/>
      <c r="F599" s="11"/>
      <c r="G599" s="23"/>
      <c r="H599" s="23"/>
      <c r="I599" s="11"/>
      <c r="J599" s="11"/>
      <c r="K599" s="11"/>
      <c r="L599" s="11"/>
      <c r="M599" s="11"/>
      <c r="N599" s="11"/>
      <c r="O599" s="11"/>
      <c r="P599" s="11"/>
      <c r="Q599" s="11"/>
      <c r="R599" s="11"/>
      <c r="S599" s="11"/>
      <c r="T599" s="11"/>
      <c r="U599" s="11"/>
      <c r="V599" s="11"/>
      <c r="W599" s="11"/>
      <c r="X599" s="11"/>
      <c r="Y599" s="11"/>
      <c r="Z599" s="11"/>
    </row>
    <row r="600" spans="1:26" ht="14.25" customHeight="1" x14ac:dyDescent="0.2">
      <c r="A600" s="8"/>
      <c r="B600" s="8"/>
      <c r="C600" s="11"/>
      <c r="D600" s="11"/>
      <c r="E600" s="11"/>
      <c r="F600" s="11"/>
      <c r="G600" s="23"/>
      <c r="H600" s="23"/>
      <c r="I600" s="11"/>
      <c r="J600" s="11"/>
      <c r="K600" s="11"/>
      <c r="L600" s="11"/>
      <c r="M600" s="11"/>
      <c r="N600" s="11"/>
      <c r="O600" s="11"/>
      <c r="P600" s="11"/>
      <c r="Q600" s="11"/>
      <c r="R600" s="11"/>
      <c r="S600" s="11"/>
      <c r="T600" s="11"/>
      <c r="U600" s="11"/>
      <c r="V600" s="11"/>
      <c r="W600" s="11"/>
      <c r="X600" s="11"/>
      <c r="Y600" s="11"/>
      <c r="Z600" s="11"/>
    </row>
    <row r="601" spans="1:26" ht="14.25" customHeight="1" x14ac:dyDescent="0.2">
      <c r="A601" s="8"/>
      <c r="B601" s="8"/>
      <c r="C601" s="11"/>
      <c r="D601" s="11"/>
      <c r="E601" s="11"/>
      <c r="F601" s="11"/>
      <c r="G601" s="23"/>
      <c r="H601" s="23"/>
      <c r="I601" s="11"/>
      <c r="J601" s="11"/>
      <c r="K601" s="11"/>
      <c r="L601" s="11"/>
      <c r="M601" s="11"/>
      <c r="N601" s="11"/>
      <c r="O601" s="11"/>
      <c r="P601" s="11"/>
      <c r="Q601" s="11"/>
      <c r="R601" s="11"/>
      <c r="S601" s="11"/>
      <c r="T601" s="11"/>
      <c r="U601" s="11"/>
      <c r="V601" s="11"/>
      <c r="W601" s="11"/>
      <c r="X601" s="11"/>
      <c r="Y601" s="11"/>
      <c r="Z601" s="11"/>
    </row>
    <row r="602" spans="1:26" ht="14.25" customHeight="1" x14ac:dyDescent="0.2">
      <c r="A602" s="8"/>
      <c r="B602" s="8"/>
      <c r="C602" s="11"/>
      <c r="D602" s="11"/>
      <c r="E602" s="11"/>
      <c r="F602" s="11"/>
      <c r="G602" s="23"/>
      <c r="H602" s="23"/>
      <c r="I602" s="11"/>
      <c r="J602" s="11"/>
      <c r="K602" s="11"/>
      <c r="L602" s="11"/>
      <c r="M602" s="11"/>
      <c r="N602" s="11"/>
      <c r="O602" s="11"/>
      <c r="P602" s="11"/>
      <c r="Q602" s="11"/>
      <c r="R602" s="11"/>
      <c r="S602" s="11"/>
      <c r="T602" s="11"/>
      <c r="U602" s="11"/>
      <c r="V602" s="11"/>
      <c r="W602" s="11"/>
      <c r="X602" s="11"/>
      <c r="Y602" s="11"/>
      <c r="Z602" s="11"/>
    </row>
    <row r="603" spans="1:26" ht="14.25" customHeight="1" x14ac:dyDescent="0.2">
      <c r="A603" s="8"/>
      <c r="B603" s="8"/>
      <c r="C603" s="11"/>
      <c r="D603" s="11"/>
      <c r="E603" s="11"/>
      <c r="F603" s="11"/>
      <c r="G603" s="23"/>
      <c r="H603" s="23"/>
      <c r="I603" s="11"/>
      <c r="J603" s="11"/>
      <c r="K603" s="11"/>
      <c r="L603" s="11"/>
      <c r="M603" s="11"/>
      <c r="N603" s="11"/>
      <c r="O603" s="11"/>
      <c r="P603" s="11"/>
      <c r="Q603" s="11"/>
      <c r="R603" s="11"/>
      <c r="S603" s="11"/>
      <c r="T603" s="11"/>
      <c r="U603" s="11"/>
      <c r="V603" s="11"/>
      <c r="W603" s="11"/>
      <c r="X603" s="11"/>
      <c r="Y603" s="11"/>
      <c r="Z603" s="11"/>
    </row>
    <row r="604" spans="1:26" ht="14.25" customHeight="1" x14ac:dyDescent="0.2">
      <c r="A604" s="8"/>
      <c r="B604" s="8"/>
      <c r="C604" s="11"/>
      <c r="D604" s="11"/>
      <c r="E604" s="11"/>
      <c r="F604" s="11"/>
      <c r="G604" s="23"/>
      <c r="H604" s="23"/>
      <c r="I604" s="11"/>
      <c r="J604" s="11"/>
      <c r="K604" s="11"/>
      <c r="L604" s="11"/>
      <c r="M604" s="11"/>
      <c r="N604" s="11"/>
      <c r="O604" s="11"/>
      <c r="P604" s="11"/>
      <c r="Q604" s="11"/>
      <c r="R604" s="11"/>
      <c r="S604" s="11"/>
      <c r="T604" s="11"/>
      <c r="U604" s="11"/>
      <c r="V604" s="11"/>
      <c r="W604" s="11"/>
      <c r="X604" s="11"/>
      <c r="Y604" s="11"/>
      <c r="Z604" s="11"/>
    </row>
    <row r="605" spans="1:26" ht="14.25" customHeight="1" x14ac:dyDescent="0.2">
      <c r="A605" s="8"/>
      <c r="B605" s="8"/>
      <c r="C605" s="11"/>
      <c r="D605" s="11"/>
      <c r="E605" s="11"/>
      <c r="F605" s="11"/>
      <c r="G605" s="23"/>
      <c r="H605" s="23"/>
      <c r="I605" s="11"/>
      <c r="J605" s="11"/>
      <c r="K605" s="11"/>
      <c r="L605" s="11"/>
      <c r="M605" s="11"/>
      <c r="N605" s="11"/>
      <c r="O605" s="11"/>
      <c r="P605" s="11"/>
      <c r="Q605" s="11"/>
      <c r="R605" s="11"/>
      <c r="S605" s="11"/>
      <c r="T605" s="11"/>
      <c r="U605" s="11"/>
      <c r="V605" s="11"/>
      <c r="W605" s="11"/>
      <c r="X605" s="11"/>
      <c r="Y605" s="11"/>
      <c r="Z605" s="11"/>
    </row>
    <row r="606" spans="1:26" ht="14.25" customHeight="1" x14ac:dyDescent="0.2">
      <c r="A606" s="8"/>
      <c r="B606" s="8"/>
      <c r="C606" s="11"/>
      <c r="D606" s="11"/>
      <c r="E606" s="11"/>
      <c r="F606" s="11"/>
      <c r="G606" s="23"/>
      <c r="H606" s="23"/>
      <c r="I606" s="11"/>
      <c r="J606" s="11"/>
      <c r="K606" s="11"/>
      <c r="L606" s="11"/>
      <c r="M606" s="11"/>
      <c r="N606" s="11"/>
      <c r="O606" s="11"/>
      <c r="P606" s="11"/>
      <c r="Q606" s="11"/>
      <c r="R606" s="11"/>
      <c r="S606" s="11"/>
      <c r="T606" s="11"/>
      <c r="U606" s="11"/>
      <c r="V606" s="11"/>
      <c r="W606" s="11"/>
      <c r="X606" s="11"/>
      <c r="Y606" s="11"/>
      <c r="Z606" s="11"/>
    </row>
    <row r="607" spans="1:26" ht="14.25" customHeight="1" x14ac:dyDescent="0.2">
      <c r="A607" s="8"/>
      <c r="B607" s="8"/>
      <c r="C607" s="11"/>
      <c r="D607" s="11"/>
      <c r="E607" s="11"/>
      <c r="F607" s="11"/>
      <c r="G607" s="23"/>
      <c r="H607" s="23"/>
      <c r="I607" s="11"/>
      <c r="J607" s="11"/>
      <c r="K607" s="11"/>
      <c r="L607" s="11"/>
      <c r="M607" s="11"/>
      <c r="N607" s="11"/>
      <c r="O607" s="11"/>
      <c r="P607" s="11"/>
      <c r="Q607" s="11"/>
      <c r="R607" s="11"/>
      <c r="S607" s="11"/>
      <c r="T607" s="11"/>
      <c r="U607" s="11"/>
      <c r="V607" s="11"/>
      <c r="W607" s="11"/>
      <c r="X607" s="11"/>
      <c r="Y607" s="11"/>
      <c r="Z607" s="11"/>
    </row>
    <row r="608" spans="1:26" ht="14.25" customHeight="1" x14ac:dyDescent="0.2">
      <c r="A608" s="8"/>
      <c r="B608" s="8"/>
      <c r="C608" s="11"/>
      <c r="D608" s="11"/>
      <c r="E608" s="11"/>
      <c r="F608" s="11"/>
      <c r="G608" s="23"/>
      <c r="H608" s="23"/>
      <c r="I608" s="11"/>
      <c r="J608" s="11"/>
      <c r="K608" s="11"/>
      <c r="L608" s="11"/>
      <c r="M608" s="11"/>
      <c r="N608" s="11"/>
      <c r="O608" s="11"/>
      <c r="P608" s="11"/>
      <c r="Q608" s="11"/>
      <c r="R608" s="11"/>
      <c r="S608" s="11"/>
      <c r="T608" s="11"/>
      <c r="U608" s="11"/>
      <c r="V608" s="11"/>
      <c r="W608" s="11"/>
      <c r="X608" s="11"/>
      <c r="Y608" s="11"/>
      <c r="Z608" s="11"/>
    </row>
    <row r="609" spans="1:26" ht="14.25" customHeight="1" x14ac:dyDescent="0.2">
      <c r="A609" s="8"/>
      <c r="B609" s="8"/>
      <c r="C609" s="11"/>
      <c r="D609" s="11"/>
      <c r="E609" s="11"/>
      <c r="F609" s="11"/>
      <c r="G609" s="23"/>
      <c r="H609" s="23"/>
      <c r="I609" s="11"/>
      <c r="J609" s="11"/>
      <c r="K609" s="11"/>
      <c r="L609" s="11"/>
      <c r="M609" s="11"/>
      <c r="N609" s="11"/>
      <c r="O609" s="11"/>
      <c r="P609" s="11"/>
      <c r="Q609" s="11"/>
      <c r="R609" s="11"/>
      <c r="S609" s="11"/>
      <c r="T609" s="11"/>
      <c r="U609" s="11"/>
      <c r="V609" s="11"/>
      <c r="W609" s="11"/>
      <c r="X609" s="11"/>
      <c r="Y609" s="11"/>
      <c r="Z609" s="11"/>
    </row>
    <row r="610" spans="1:26" ht="14.25" customHeight="1" x14ac:dyDescent="0.2">
      <c r="A610" s="8"/>
      <c r="B610" s="8"/>
      <c r="C610" s="11"/>
      <c r="D610" s="11"/>
      <c r="E610" s="11"/>
      <c r="F610" s="11"/>
      <c r="G610" s="23"/>
      <c r="H610" s="23"/>
      <c r="I610" s="11"/>
      <c r="J610" s="11"/>
      <c r="K610" s="11"/>
      <c r="L610" s="11"/>
      <c r="M610" s="11"/>
      <c r="N610" s="11"/>
      <c r="O610" s="11"/>
      <c r="P610" s="11"/>
      <c r="Q610" s="11"/>
      <c r="R610" s="11"/>
      <c r="S610" s="11"/>
      <c r="T610" s="11"/>
      <c r="U610" s="11"/>
      <c r="V610" s="11"/>
      <c r="W610" s="11"/>
      <c r="X610" s="11"/>
      <c r="Y610" s="11"/>
      <c r="Z610" s="11"/>
    </row>
    <row r="611" spans="1:26" ht="14.25" customHeight="1" x14ac:dyDescent="0.2">
      <c r="A611" s="8"/>
      <c r="B611" s="8"/>
      <c r="C611" s="11"/>
      <c r="D611" s="11"/>
      <c r="E611" s="11"/>
      <c r="F611" s="11"/>
      <c r="G611" s="23"/>
      <c r="H611" s="23"/>
      <c r="I611" s="11"/>
      <c r="J611" s="11"/>
      <c r="K611" s="11"/>
      <c r="L611" s="11"/>
      <c r="M611" s="11"/>
      <c r="N611" s="11"/>
      <c r="O611" s="11"/>
      <c r="P611" s="11"/>
      <c r="Q611" s="11"/>
      <c r="R611" s="11"/>
      <c r="S611" s="11"/>
      <c r="T611" s="11"/>
      <c r="U611" s="11"/>
      <c r="V611" s="11"/>
      <c r="W611" s="11"/>
      <c r="X611" s="11"/>
      <c r="Y611" s="11"/>
      <c r="Z611" s="11"/>
    </row>
    <row r="612" spans="1:26" ht="14.25" customHeight="1" x14ac:dyDescent="0.2">
      <c r="A612" s="8"/>
      <c r="B612" s="8"/>
      <c r="C612" s="11"/>
      <c r="D612" s="11"/>
      <c r="E612" s="11"/>
      <c r="F612" s="11"/>
      <c r="G612" s="23"/>
      <c r="H612" s="23"/>
      <c r="I612" s="11"/>
      <c r="J612" s="11"/>
      <c r="K612" s="11"/>
      <c r="L612" s="11"/>
      <c r="M612" s="11"/>
      <c r="N612" s="11"/>
      <c r="O612" s="11"/>
      <c r="P612" s="11"/>
      <c r="Q612" s="11"/>
      <c r="R612" s="11"/>
      <c r="S612" s="11"/>
      <c r="T612" s="11"/>
      <c r="U612" s="11"/>
      <c r="V612" s="11"/>
      <c r="W612" s="11"/>
      <c r="X612" s="11"/>
      <c r="Y612" s="11"/>
      <c r="Z612" s="11"/>
    </row>
    <row r="613" spans="1:26" ht="14.25" customHeight="1" x14ac:dyDescent="0.2">
      <c r="A613" s="8"/>
      <c r="B613" s="8"/>
      <c r="C613" s="11"/>
      <c r="D613" s="11"/>
      <c r="E613" s="11"/>
      <c r="F613" s="11"/>
      <c r="G613" s="23"/>
      <c r="H613" s="23"/>
      <c r="I613" s="11"/>
      <c r="J613" s="11"/>
      <c r="K613" s="11"/>
      <c r="L613" s="11"/>
      <c r="M613" s="11"/>
      <c r="N613" s="11"/>
      <c r="O613" s="11"/>
      <c r="P613" s="11"/>
      <c r="Q613" s="11"/>
      <c r="R613" s="11"/>
      <c r="S613" s="11"/>
      <c r="T613" s="11"/>
      <c r="U613" s="11"/>
      <c r="V613" s="11"/>
      <c r="W613" s="11"/>
      <c r="X613" s="11"/>
      <c r="Y613" s="11"/>
      <c r="Z613" s="11"/>
    </row>
    <row r="614" spans="1:26" ht="14.25" customHeight="1" x14ac:dyDescent="0.2">
      <c r="A614" s="8"/>
      <c r="B614" s="8"/>
      <c r="C614" s="11"/>
      <c r="D614" s="11"/>
      <c r="E614" s="11"/>
      <c r="F614" s="11"/>
      <c r="G614" s="23"/>
      <c r="H614" s="23"/>
      <c r="I614" s="11"/>
      <c r="J614" s="11"/>
      <c r="K614" s="11"/>
      <c r="L614" s="11"/>
      <c r="M614" s="11"/>
      <c r="N614" s="11"/>
      <c r="O614" s="11"/>
      <c r="P614" s="11"/>
      <c r="Q614" s="11"/>
      <c r="R614" s="11"/>
      <c r="S614" s="11"/>
      <c r="T614" s="11"/>
      <c r="U614" s="11"/>
      <c r="V614" s="11"/>
      <c r="W614" s="11"/>
      <c r="X614" s="11"/>
      <c r="Y614" s="11"/>
      <c r="Z614" s="11"/>
    </row>
    <row r="615" spans="1:26" ht="14.25" customHeight="1" x14ac:dyDescent="0.2">
      <c r="A615" s="8"/>
      <c r="B615" s="8"/>
      <c r="C615" s="11"/>
      <c r="D615" s="11"/>
      <c r="E615" s="11"/>
      <c r="F615" s="11"/>
      <c r="G615" s="23"/>
      <c r="H615" s="23"/>
      <c r="I615" s="11"/>
      <c r="J615" s="11"/>
      <c r="K615" s="11"/>
      <c r="L615" s="11"/>
      <c r="M615" s="11"/>
      <c r="N615" s="11"/>
      <c r="O615" s="11"/>
      <c r="P615" s="11"/>
      <c r="Q615" s="11"/>
      <c r="R615" s="11"/>
      <c r="S615" s="11"/>
      <c r="T615" s="11"/>
      <c r="U615" s="11"/>
      <c r="V615" s="11"/>
      <c r="W615" s="11"/>
      <c r="X615" s="11"/>
      <c r="Y615" s="11"/>
      <c r="Z615" s="11"/>
    </row>
    <row r="616" spans="1:26" ht="14.25" customHeight="1" x14ac:dyDescent="0.2">
      <c r="A616" s="8"/>
      <c r="B616" s="8"/>
      <c r="C616" s="11"/>
      <c r="D616" s="11"/>
      <c r="E616" s="11"/>
      <c r="F616" s="11"/>
      <c r="G616" s="23"/>
      <c r="H616" s="23"/>
      <c r="I616" s="11"/>
      <c r="J616" s="11"/>
      <c r="K616" s="11"/>
      <c r="L616" s="11"/>
      <c r="M616" s="11"/>
      <c r="N616" s="11"/>
      <c r="O616" s="11"/>
      <c r="P616" s="11"/>
      <c r="Q616" s="11"/>
      <c r="R616" s="11"/>
      <c r="S616" s="11"/>
      <c r="T616" s="11"/>
      <c r="U616" s="11"/>
      <c r="V616" s="11"/>
      <c r="W616" s="11"/>
      <c r="X616" s="11"/>
      <c r="Y616" s="11"/>
      <c r="Z616" s="11"/>
    </row>
    <row r="617" spans="1:26" ht="14.25" customHeight="1" x14ac:dyDescent="0.2">
      <c r="A617" s="8"/>
      <c r="B617" s="8"/>
      <c r="C617" s="11"/>
      <c r="D617" s="11"/>
      <c r="E617" s="11"/>
      <c r="F617" s="11"/>
      <c r="G617" s="23"/>
      <c r="H617" s="23"/>
      <c r="I617" s="11"/>
      <c r="J617" s="11"/>
      <c r="K617" s="11"/>
      <c r="L617" s="11"/>
      <c r="M617" s="11"/>
      <c r="N617" s="11"/>
      <c r="O617" s="11"/>
      <c r="P617" s="11"/>
      <c r="Q617" s="11"/>
      <c r="R617" s="11"/>
      <c r="S617" s="11"/>
      <c r="T617" s="11"/>
      <c r="U617" s="11"/>
      <c r="V617" s="11"/>
      <c r="W617" s="11"/>
      <c r="X617" s="11"/>
      <c r="Y617" s="11"/>
      <c r="Z617" s="11"/>
    </row>
    <row r="618" spans="1:26" ht="14.25" customHeight="1" x14ac:dyDescent="0.2">
      <c r="A618" s="8"/>
      <c r="B618" s="8"/>
      <c r="C618" s="11"/>
      <c r="D618" s="11"/>
      <c r="E618" s="11"/>
      <c r="F618" s="11"/>
      <c r="G618" s="23"/>
      <c r="H618" s="23"/>
      <c r="I618" s="11"/>
      <c r="J618" s="11"/>
      <c r="K618" s="11"/>
      <c r="L618" s="11"/>
      <c r="M618" s="11"/>
      <c r="N618" s="11"/>
      <c r="O618" s="11"/>
      <c r="P618" s="11"/>
      <c r="Q618" s="11"/>
      <c r="R618" s="11"/>
      <c r="S618" s="11"/>
      <c r="T618" s="11"/>
      <c r="U618" s="11"/>
      <c r="V618" s="11"/>
      <c r="W618" s="11"/>
      <c r="X618" s="11"/>
      <c r="Y618" s="11"/>
      <c r="Z618" s="11"/>
    </row>
    <row r="619" spans="1:26" ht="14.25" customHeight="1" x14ac:dyDescent="0.2">
      <c r="A619" s="8"/>
      <c r="B619" s="8"/>
      <c r="C619" s="11"/>
      <c r="D619" s="11"/>
      <c r="E619" s="11"/>
      <c r="F619" s="11"/>
      <c r="G619" s="23"/>
      <c r="H619" s="23"/>
      <c r="I619" s="11"/>
      <c r="J619" s="11"/>
      <c r="K619" s="11"/>
      <c r="L619" s="11"/>
      <c r="M619" s="11"/>
      <c r="N619" s="11"/>
      <c r="O619" s="11"/>
      <c r="P619" s="11"/>
      <c r="Q619" s="11"/>
      <c r="R619" s="11"/>
      <c r="S619" s="11"/>
      <c r="T619" s="11"/>
      <c r="U619" s="11"/>
      <c r="V619" s="11"/>
      <c r="W619" s="11"/>
      <c r="X619" s="11"/>
      <c r="Y619" s="11"/>
      <c r="Z619" s="11"/>
    </row>
    <row r="620" spans="1:26" ht="14.25" customHeight="1" x14ac:dyDescent="0.2">
      <c r="A620" s="8"/>
      <c r="B620" s="8"/>
      <c r="C620" s="11"/>
      <c r="D620" s="11"/>
      <c r="E620" s="11"/>
      <c r="F620" s="11"/>
      <c r="G620" s="23"/>
      <c r="H620" s="23"/>
      <c r="I620" s="11"/>
      <c r="J620" s="11"/>
      <c r="K620" s="11"/>
      <c r="L620" s="11"/>
      <c r="M620" s="11"/>
      <c r="N620" s="11"/>
      <c r="O620" s="11"/>
      <c r="P620" s="11"/>
      <c r="Q620" s="11"/>
      <c r="R620" s="11"/>
      <c r="S620" s="11"/>
      <c r="T620" s="11"/>
      <c r="U620" s="11"/>
      <c r="V620" s="11"/>
      <c r="W620" s="11"/>
      <c r="X620" s="11"/>
      <c r="Y620" s="11"/>
      <c r="Z620" s="11"/>
    </row>
    <row r="621" spans="1:26" ht="14.25" customHeight="1" x14ac:dyDescent="0.2">
      <c r="A621" s="8"/>
      <c r="B621" s="8"/>
      <c r="C621" s="11"/>
      <c r="D621" s="11"/>
      <c r="E621" s="11"/>
      <c r="F621" s="11"/>
      <c r="G621" s="23"/>
      <c r="H621" s="23"/>
      <c r="I621" s="11"/>
      <c r="J621" s="11"/>
      <c r="K621" s="11"/>
      <c r="L621" s="11"/>
      <c r="M621" s="11"/>
      <c r="N621" s="11"/>
      <c r="O621" s="11"/>
      <c r="P621" s="11"/>
      <c r="Q621" s="11"/>
      <c r="R621" s="11"/>
      <c r="S621" s="11"/>
      <c r="T621" s="11"/>
      <c r="U621" s="11"/>
      <c r="V621" s="11"/>
      <c r="W621" s="11"/>
      <c r="X621" s="11"/>
      <c r="Y621" s="11"/>
      <c r="Z621" s="11"/>
    </row>
    <row r="622" spans="1:26" ht="14.25" customHeight="1" x14ac:dyDescent="0.2">
      <c r="A622" s="8"/>
      <c r="B622" s="8"/>
      <c r="C622" s="11"/>
      <c r="D622" s="11"/>
      <c r="E622" s="11"/>
      <c r="F622" s="11"/>
      <c r="G622" s="23"/>
      <c r="H622" s="23"/>
      <c r="I622" s="11"/>
      <c r="J622" s="11"/>
      <c r="K622" s="11"/>
      <c r="L622" s="11"/>
      <c r="M622" s="11"/>
      <c r="N622" s="11"/>
      <c r="O622" s="11"/>
      <c r="P622" s="11"/>
      <c r="Q622" s="11"/>
      <c r="R622" s="11"/>
      <c r="S622" s="11"/>
      <c r="T622" s="11"/>
      <c r="U622" s="11"/>
      <c r="V622" s="11"/>
      <c r="W622" s="11"/>
      <c r="X622" s="11"/>
      <c r="Y622" s="11"/>
      <c r="Z622" s="11"/>
    </row>
    <row r="623" spans="1:26" ht="14.25" customHeight="1" x14ac:dyDescent="0.2">
      <c r="A623" s="8"/>
      <c r="B623" s="8"/>
      <c r="C623" s="11"/>
      <c r="D623" s="11"/>
      <c r="E623" s="11"/>
      <c r="F623" s="11"/>
      <c r="G623" s="23"/>
      <c r="H623" s="23"/>
      <c r="I623" s="11"/>
      <c r="J623" s="11"/>
      <c r="K623" s="11"/>
      <c r="L623" s="11"/>
      <c r="M623" s="11"/>
      <c r="N623" s="11"/>
      <c r="O623" s="11"/>
      <c r="P623" s="11"/>
      <c r="Q623" s="11"/>
      <c r="R623" s="11"/>
      <c r="S623" s="11"/>
      <c r="T623" s="11"/>
      <c r="U623" s="11"/>
      <c r="V623" s="11"/>
      <c r="W623" s="11"/>
      <c r="X623" s="11"/>
      <c r="Y623" s="11"/>
      <c r="Z623" s="11"/>
    </row>
    <row r="624" spans="1:26" ht="14.25" customHeight="1" x14ac:dyDescent="0.2">
      <c r="A624" s="8"/>
      <c r="B624" s="8"/>
      <c r="C624" s="11"/>
      <c r="D624" s="11"/>
      <c r="E624" s="11"/>
      <c r="F624" s="11"/>
      <c r="G624" s="23"/>
      <c r="H624" s="23"/>
      <c r="I624" s="11"/>
      <c r="J624" s="11"/>
      <c r="K624" s="11"/>
      <c r="L624" s="11"/>
      <c r="M624" s="11"/>
      <c r="N624" s="11"/>
      <c r="O624" s="11"/>
      <c r="P624" s="11"/>
      <c r="Q624" s="11"/>
      <c r="R624" s="11"/>
      <c r="S624" s="11"/>
      <c r="T624" s="11"/>
      <c r="U624" s="11"/>
      <c r="V624" s="11"/>
      <c r="W624" s="11"/>
      <c r="X624" s="11"/>
      <c r="Y624" s="11"/>
      <c r="Z624" s="11"/>
    </row>
    <row r="625" spans="1:26" ht="14.25" customHeight="1" x14ac:dyDescent="0.2">
      <c r="A625" s="8"/>
      <c r="B625" s="8"/>
      <c r="C625" s="11"/>
      <c r="D625" s="11"/>
      <c r="E625" s="11"/>
      <c r="F625" s="11"/>
      <c r="G625" s="23"/>
      <c r="H625" s="23"/>
      <c r="I625" s="11"/>
      <c r="J625" s="11"/>
      <c r="K625" s="11"/>
      <c r="L625" s="11"/>
      <c r="M625" s="11"/>
      <c r="N625" s="11"/>
      <c r="O625" s="11"/>
      <c r="P625" s="11"/>
      <c r="Q625" s="11"/>
      <c r="R625" s="11"/>
      <c r="S625" s="11"/>
      <c r="T625" s="11"/>
      <c r="U625" s="11"/>
      <c r="V625" s="11"/>
      <c r="W625" s="11"/>
      <c r="X625" s="11"/>
      <c r="Y625" s="11"/>
      <c r="Z625" s="11"/>
    </row>
    <row r="626" spans="1:26" ht="14.25" customHeight="1" x14ac:dyDescent="0.2">
      <c r="A626" s="8"/>
      <c r="B626" s="8"/>
      <c r="C626" s="11"/>
      <c r="D626" s="11"/>
      <c r="E626" s="11"/>
      <c r="F626" s="11"/>
      <c r="G626" s="23"/>
      <c r="H626" s="23"/>
      <c r="I626" s="11"/>
      <c r="J626" s="11"/>
      <c r="K626" s="11"/>
      <c r="L626" s="11"/>
      <c r="M626" s="11"/>
      <c r="N626" s="11"/>
      <c r="O626" s="11"/>
      <c r="P626" s="11"/>
      <c r="Q626" s="11"/>
      <c r="R626" s="11"/>
      <c r="S626" s="11"/>
      <c r="T626" s="11"/>
      <c r="U626" s="11"/>
      <c r="V626" s="11"/>
      <c r="W626" s="11"/>
      <c r="X626" s="11"/>
      <c r="Y626" s="11"/>
      <c r="Z626" s="11"/>
    </row>
    <row r="627" spans="1:26" ht="14.25" customHeight="1" x14ac:dyDescent="0.2">
      <c r="A627" s="8"/>
      <c r="B627" s="8"/>
      <c r="C627" s="11"/>
      <c r="D627" s="11"/>
      <c r="E627" s="11"/>
      <c r="F627" s="11"/>
      <c r="G627" s="23"/>
      <c r="H627" s="23"/>
      <c r="I627" s="11"/>
      <c r="J627" s="11"/>
      <c r="K627" s="11"/>
      <c r="L627" s="11"/>
      <c r="M627" s="11"/>
      <c r="N627" s="11"/>
      <c r="O627" s="11"/>
      <c r="P627" s="11"/>
      <c r="Q627" s="11"/>
      <c r="R627" s="11"/>
      <c r="S627" s="11"/>
      <c r="T627" s="11"/>
      <c r="U627" s="11"/>
      <c r="V627" s="11"/>
      <c r="W627" s="11"/>
      <c r="X627" s="11"/>
      <c r="Y627" s="11"/>
      <c r="Z627" s="11"/>
    </row>
    <row r="628" spans="1:26" ht="14.25" customHeight="1" x14ac:dyDescent="0.2">
      <c r="A628" s="8"/>
      <c r="B628" s="8"/>
      <c r="C628" s="11"/>
      <c r="D628" s="11"/>
      <c r="E628" s="11"/>
      <c r="F628" s="11"/>
      <c r="G628" s="23"/>
      <c r="H628" s="23"/>
      <c r="I628" s="11"/>
      <c r="J628" s="11"/>
      <c r="K628" s="11"/>
      <c r="L628" s="11"/>
      <c r="M628" s="11"/>
      <c r="N628" s="11"/>
      <c r="O628" s="11"/>
      <c r="P628" s="11"/>
      <c r="Q628" s="11"/>
      <c r="R628" s="11"/>
      <c r="S628" s="11"/>
      <c r="T628" s="11"/>
      <c r="U628" s="11"/>
      <c r="V628" s="11"/>
      <c r="W628" s="11"/>
      <c r="X628" s="11"/>
      <c r="Y628" s="11"/>
      <c r="Z628" s="11"/>
    </row>
    <row r="629" spans="1:26" ht="14.25" customHeight="1" x14ac:dyDescent="0.2">
      <c r="A629" s="8"/>
      <c r="B629" s="8"/>
      <c r="C629" s="11"/>
      <c r="D629" s="11"/>
      <c r="E629" s="11"/>
      <c r="F629" s="11"/>
      <c r="G629" s="23"/>
      <c r="H629" s="23"/>
      <c r="I629" s="11"/>
      <c r="J629" s="11"/>
      <c r="K629" s="11"/>
      <c r="L629" s="11"/>
      <c r="M629" s="11"/>
      <c r="N629" s="11"/>
      <c r="O629" s="11"/>
      <c r="P629" s="11"/>
      <c r="Q629" s="11"/>
      <c r="R629" s="11"/>
      <c r="S629" s="11"/>
      <c r="T629" s="11"/>
      <c r="U629" s="11"/>
      <c r="V629" s="11"/>
      <c r="W629" s="11"/>
      <c r="X629" s="11"/>
      <c r="Y629" s="11"/>
      <c r="Z629" s="11"/>
    </row>
    <row r="630" spans="1:26" ht="14.25" customHeight="1" x14ac:dyDescent="0.2">
      <c r="A630" s="8"/>
      <c r="B630" s="8"/>
      <c r="C630" s="11"/>
      <c r="D630" s="11"/>
      <c r="E630" s="11"/>
      <c r="F630" s="11"/>
      <c r="G630" s="23"/>
      <c r="H630" s="23"/>
      <c r="I630" s="11"/>
      <c r="J630" s="11"/>
      <c r="K630" s="11"/>
      <c r="L630" s="11"/>
      <c r="M630" s="11"/>
      <c r="N630" s="11"/>
      <c r="O630" s="11"/>
      <c r="P630" s="11"/>
      <c r="Q630" s="11"/>
      <c r="R630" s="11"/>
      <c r="S630" s="11"/>
      <c r="T630" s="11"/>
      <c r="U630" s="11"/>
      <c r="V630" s="11"/>
      <c r="W630" s="11"/>
      <c r="X630" s="11"/>
      <c r="Y630" s="11"/>
      <c r="Z630" s="11"/>
    </row>
    <row r="631" spans="1:26" ht="14.25" customHeight="1" x14ac:dyDescent="0.2">
      <c r="A631" s="8"/>
      <c r="B631" s="8"/>
      <c r="C631" s="11"/>
      <c r="D631" s="11"/>
      <c r="E631" s="11"/>
      <c r="F631" s="11"/>
      <c r="G631" s="23"/>
      <c r="H631" s="23"/>
      <c r="I631" s="11"/>
      <c r="J631" s="11"/>
      <c r="K631" s="11"/>
      <c r="L631" s="11"/>
      <c r="M631" s="11"/>
      <c r="N631" s="11"/>
      <c r="O631" s="11"/>
      <c r="P631" s="11"/>
      <c r="Q631" s="11"/>
      <c r="R631" s="11"/>
      <c r="S631" s="11"/>
      <c r="T631" s="11"/>
      <c r="U631" s="11"/>
      <c r="V631" s="11"/>
      <c r="W631" s="11"/>
      <c r="X631" s="11"/>
      <c r="Y631" s="11"/>
      <c r="Z631" s="11"/>
    </row>
    <row r="632" spans="1:26" ht="14.25" customHeight="1" x14ac:dyDescent="0.2">
      <c r="A632" s="8"/>
      <c r="B632" s="8"/>
      <c r="C632" s="11"/>
      <c r="D632" s="11"/>
      <c r="E632" s="11"/>
      <c r="F632" s="11"/>
      <c r="G632" s="23"/>
      <c r="H632" s="23"/>
      <c r="I632" s="11"/>
      <c r="J632" s="11"/>
      <c r="K632" s="11"/>
      <c r="L632" s="11"/>
      <c r="M632" s="11"/>
      <c r="N632" s="11"/>
      <c r="O632" s="11"/>
      <c r="P632" s="11"/>
      <c r="Q632" s="11"/>
      <c r="R632" s="11"/>
      <c r="S632" s="11"/>
      <c r="T632" s="11"/>
      <c r="U632" s="11"/>
      <c r="V632" s="11"/>
      <c r="W632" s="11"/>
      <c r="X632" s="11"/>
      <c r="Y632" s="11"/>
      <c r="Z632" s="11"/>
    </row>
    <row r="633" spans="1:26" ht="14.25" customHeight="1" x14ac:dyDescent="0.2">
      <c r="A633" s="8"/>
      <c r="B633" s="8"/>
      <c r="C633" s="11"/>
      <c r="D633" s="11"/>
      <c r="E633" s="11"/>
      <c r="F633" s="11"/>
      <c r="G633" s="23"/>
      <c r="H633" s="23"/>
      <c r="I633" s="11"/>
      <c r="J633" s="11"/>
      <c r="K633" s="11"/>
      <c r="L633" s="11"/>
      <c r="M633" s="11"/>
      <c r="N633" s="11"/>
      <c r="O633" s="11"/>
      <c r="P633" s="11"/>
      <c r="Q633" s="11"/>
      <c r="R633" s="11"/>
      <c r="S633" s="11"/>
      <c r="T633" s="11"/>
      <c r="U633" s="11"/>
      <c r="V633" s="11"/>
      <c r="W633" s="11"/>
      <c r="X633" s="11"/>
      <c r="Y633" s="11"/>
      <c r="Z633" s="11"/>
    </row>
    <row r="634" spans="1:26" ht="14.25" customHeight="1" x14ac:dyDescent="0.2">
      <c r="A634" s="8"/>
      <c r="B634" s="8"/>
      <c r="C634" s="11"/>
      <c r="D634" s="11"/>
      <c r="E634" s="11"/>
      <c r="F634" s="11"/>
      <c r="G634" s="23"/>
      <c r="H634" s="23"/>
      <c r="I634" s="11"/>
      <c r="J634" s="11"/>
      <c r="K634" s="11"/>
      <c r="L634" s="11"/>
      <c r="M634" s="11"/>
      <c r="N634" s="11"/>
      <c r="O634" s="11"/>
      <c r="P634" s="11"/>
      <c r="Q634" s="11"/>
      <c r="R634" s="11"/>
      <c r="S634" s="11"/>
      <c r="T634" s="11"/>
      <c r="U634" s="11"/>
      <c r="V634" s="11"/>
      <c r="W634" s="11"/>
      <c r="X634" s="11"/>
      <c r="Y634" s="11"/>
      <c r="Z634" s="11"/>
    </row>
    <row r="635" spans="1:26" ht="14.25" customHeight="1" x14ac:dyDescent="0.2">
      <c r="A635" s="8"/>
      <c r="B635" s="8"/>
      <c r="C635" s="11"/>
      <c r="D635" s="11"/>
      <c r="E635" s="11"/>
      <c r="F635" s="11"/>
      <c r="G635" s="23"/>
      <c r="H635" s="23"/>
      <c r="I635" s="11"/>
      <c r="J635" s="11"/>
      <c r="K635" s="11"/>
      <c r="L635" s="11"/>
      <c r="M635" s="11"/>
      <c r="N635" s="11"/>
      <c r="O635" s="11"/>
      <c r="P635" s="11"/>
      <c r="Q635" s="11"/>
      <c r="R635" s="11"/>
      <c r="S635" s="11"/>
      <c r="T635" s="11"/>
      <c r="U635" s="11"/>
      <c r="V635" s="11"/>
      <c r="W635" s="11"/>
      <c r="X635" s="11"/>
      <c r="Y635" s="11"/>
      <c r="Z635" s="11"/>
    </row>
    <row r="636" spans="1:26" ht="14.25" customHeight="1" x14ac:dyDescent="0.2">
      <c r="A636" s="8"/>
      <c r="B636" s="8"/>
      <c r="C636" s="11"/>
      <c r="D636" s="11"/>
      <c r="E636" s="11"/>
      <c r="F636" s="11"/>
      <c r="G636" s="23"/>
      <c r="H636" s="23"/>
      <c r="I636" s="11"/>
      <c r="J636" s="11"/>
      <c r="K636" s="11"/>
      <c r="L636" s="11"/>
      <c r="M636" s="11"/>
      <c r="N636" s="11"/>
      <c r="O636" s="11"/>
      <c r="P636" s="11"/>
      <c r="Q636" s="11"/>
      <c r="R636" s="11"/>
      <c r="S636" s="11"/>
      <c r="T636" s="11"/>
      <c r="U636" s="11"/>
      <c r="V636" s="11"/>
      <c r="W636" s="11"/>
      <c r="X636" s="11"/>
      <c r="Y636" s="11"/>
      <c r="Z636" s="11"/>
    </row>
    <row r="637" spans="1:26" ht="14.25" customHeight="1" x14ac:dyDescent="0.2">
      <c r="A637" s="8"/>
      <c r="B637" s="8"/>
      <c r="C637" s="11"/>
      <c r="D637" s="11"/>
      <c r="E637" s="11"/>
      <c r="F637" s="11"/>
      <c r="G637" s="23"/>
      <c r="H637" s="23"/>
      <c r="I637" s="11"/>
      <c r="J637" s="11"/>
      <c r="K637" s="11"/>
      <c r="L637" s="11"/>
      <c r="M637" s="11"/>
      <c r="N637" s="11"/>
      <c r="O637" s="11"/>
      <c r="P637" s="11"/>
      <c r="Q637" s="11"/>
      <c r="R637" s="11"/>
      <c r="S637" s="11"/>
      <c r="T637" s="11"/>
      <c r="U637" s="11"/>
      <c r="V637" s="11"/>
      <c r="W637" s="11"/>
      <c r="X637" s="11"/>
      <c r="Y637" s="11"/>
      <c r="Z637" s="11"/>
    </row>
    <row r="638" spans="1:26" ht="14.25" customHeight="1" x14ac:dyDescent="0.2">
      <c r="A638" s="8"/>
      <c r="B638" s="8"/>
      <c r="C638" s="11"/>
      <c r="D638" s="11"/>
      <c r="E638" s="11"/>
      <c r="F638" s="11"/>
      <c r="G638" s="23"/>
      <c r="H638" s="23"/>
      <c r="I638" s="11"/>
      <c r="J638" s="11"/>
      <c r="K638" s="11"/>
      <c r="L638" s="11"/>
      <c r="M638" s="11"/>
      <c r="N638" s="11"/>
      <c r="O638" s="11"/>
      <c r="P638" s="11"/>
      <c r="Q638" s="11"/>
      <c r="R638" s="11"/>
      <c r="S638" s="11"/>
      <c r="T638" s="11"/>
      <c r="U638" s="11"/>
      <c r="V638" s="11"/>
      <c r="W638" s="11"/>
      <c r="X638" s="11"/>
      <c r="Y638" s="11"/>
      <c r="Z638" s="11"/>
    </row>
    <row r="639" spans="1:26" ht="14.25" customHeight="1" x14ac:dyDescent="0.2">
      <c r="A639" s="8"/>
      <c r="B639" s="8"/>
      <c r="C639" s="11"/>
      <c r="D639" s="11"/>
      <c r="E639" s="11"/>
      <c r="F639" s="11"/>
      <c r="G639" s="23"/>
      <c r="H639" s="23"/>
      <c r="I639" s="11"/>
      <c r="J639" s="11"/>
      <c r="K639" s="11"/>
      <c r="L639" s="11"/>
      <c r="M639" s="11"/>
      <c r="N639" s="11"/>
      <c r="O639" s="11"/>
      <c r="P639" s="11"/>
      <c r="Q639" s="11"/>
      <c r="R639" s="11"/>
      <c r="S639" s="11"/>
      <c r="T639" s="11"/>
      <c r="U639" s="11"/>
      <c r="V639" s="11"/>
      <c r="W639" s="11"/>
      <c r="X639" s="11"/>
      <c r="Y639" s="11"/>
      <c r="Z639" s="11"/>
    </row>
    <row r="640" spans="1:26" ht="14.25" customHeight="1" x14ac:dyDescent="0.2">
      <c r="A640" s="8"/>
      <c r="B640" s="8"/>
      <c r="C640" s="11"/>
      <c r="D640" s="11"/>
      <c r="E640" s="11"/>
      <c r="F640" s="11"/>
      <c r="G640" s="23"/>
      <c r="H640" s="23"/>
      <c r="I640" s="11"/>
      <c r="J640" s="11"/>
      <c r="K640" s="11"/>
      <c r="L640" s="11"/>
      <c r="M640" s="11"/>
      <c r="N640" s="11"/>
      <c r="O640" s="11"/>
      <c r="P640" s="11"/>
      <c r="Q640" s="11"/>
      <c r="R640" s="11"/>
      <c r="S640" s="11"/>
      <c r="T640" s="11"/>
      <c r="U640" s="11"/>
      <c r="V640" s="11"/>
      <c r="W640" s="11"/>
      <c r="X640" s="11"/>
      <c r="Y640" s="11"/>
      <c r="Z640" s="11"/>
    </row>
    <row r="641" spans="1:26" ht="14.25" customHeight="1" x14ac:dyDescent="0.2">
      <c r="A641" s="8"/>
      <c r="B641" s="8"/>
      <c r="C641" s="11"/>
      <c r="D641" s="11"/>
      <c r="E641" s="11"/>
      <c r="F641" s="11"/>
      <c r="G641" s="23"/>
      <c r="H641" s="23"/>
      <c r="I641" s="11"/>
      <c r="J641" s="11"/>
      <c r="K641" s="11"/>
      <c r="L641" s="11"/>
      <c r="M641" s="11"/>
      <c r="N641" s="11"/>
      <c r="O641" s="11"/>
      <c r="P641" s="11"/>
      <c r="Q641" s="11"/>
      <c r="R641" s="11"/>
      <c r="S641" s="11"/>
      <c r="T641" s="11"/>
      <c r="U641" s="11"/>
      <c r="V641" s="11"/>
      <c r="W641" s="11"/>
      <c r="X641" s="11"/>
      <c r="Y641" s="11"/>
      <c r="Z641" s="11"/>
    </row>
    <row r="642" spans="1:26" ht="14.25" customHeight="1" x14ac:dyDescent="0.2">
      <c r="A642" s="8"/>
      <c r="B642" s="8"/>
      <c r="C642" s="11"/>
      <c r="D642" s="11"/>
      <c r="E642" s="11"/>
      <c r="F642" s="11"/>
      <c r="G642" s="23"/>
      <c r="H642" s="23"/>
      <c r="I642" s="11"/>
      <c r="J642" s="11"/>
      <c r="K642" s="11"/>
      <c r="L642" s="11"/>
      <c r="M642" s="11"/>
      <c r="N642" s="11"/>
      <c r="O642" s="11"/>
      <c r="P642" s="11"/>
      <c r="Q642" s="11"/>
      <c r="R642" s="11"/>
      <c r="S642" s="11"/>
      <c r="T642" s="11"/>
      <c r="U642" s="11"/>
      <c r="V642" s="11"/>
      <c r="W642" s="11"/>
      <c r="X642" s="11"/>
      <c r="Y642" s="11"/>
      <c r="Z642" s="11"/>
    </row>
    <row r="643" spans="1:26" ht="14.25" customHeight="1" x14ac:dyDescent="0.2">
      <c r="A643" s="8"/>
      <c r="B643" s="8"/>
      <c r="C643" s="11"/>
      <c r="D643" s="11"/>
      <c r="E643" s="11"/>
      <c r="F643" s="11"/>
      <c r="G643" s="23"/>
      <c r="H643" s="23"/>
      <c r="I643" s="11"/>
      <c r="J643" s="11"/>
      <c r="K643" s="11"/>
      <c r="L643" s="11"/>
      <c r="M643" s="11"/>
      <c r="N643" s="11"/>
      <c r="O643" s="11"/>
      <c r="P643" s="11"/>
      <c r="Q643" s="11"/>
      <c r="R643" s="11"/>
      <c r="S643" s="11"/>
      <c r="T643" s="11"/>
      <c r="U643" s="11"/>
      <c r="V643" s="11"/>
      <c r="W643" s="11"/>
      <c r="X643" s="11"/>
      <c r="Y643" s="11"/>
      <c r="Z643" s="11"/>
    </row>
    <row r="644" spans="1:26" ht="14.25" customHeight="1" x14ac:dyDescent="0.2">
      <c r="A644" s="8"/>
      <c r="B644" s="8"/>
      <c r="C644" s="11"/>
      <c r="D644" s="11"/>
      <c r="E644" s="11"/>
      <c r="F644" s="11"/>
      <c r="G644" s="23"/>
      <c r="H644" s="23"/>
      <c r="I644" s="11"/>
      <c r="J644" s="11"/>
      <c r="K644" s="11"/>
      <c r="L644" s="11"/>
      <c r="M644" s="11"/>
      <c r="N644" s="11"/>
      <c r="O644" s="11"/>
      <c r="P644" s="11"/>
      <c r="Q644" s="11"/>
      <c r="R644" s="11"/>
      <c r="S644" s="11"/>
      <c r="T644" s="11"/>
      <c r="U644" s="11"/>
      <c r="V644" s="11"/>
      <c r="W644" s="11"/>
      <c r="X644" s="11"/>
      <c r="Y644" s="11"/>
      <c r="Z644" s="11"/>
    </row>
    <row r="645" spans="1:26" ht="14.25" customHeight="1" x14ac:dyDescent="0.2">
      <c r="A645" s="8"/>
      <c r="B645" s="8"/>
      <c r="C645" s="11"/>
      <c r="D645" s="11"/>
      <c r="E645" s="11"/>
      <c r="F645" s="11"/>
      <c r="G645" s="23"/>
      <c r="H645" s="23"/>
      <c r="I645" s="11"/>
      <c r="J645" s="11"/>
      <c r="K645" s="11"/>
      <c r="L645" s="11"/>
      <c r="M645" s="11"/>
      <c r="N645" s="11"/>
      <c r="O645" s="11"/>
      <c r="P645" s="11"/>
      <c r="Q645" s="11"/>
      <c r="R645" s="11"/>
      <c r="S645" s="11"/>
      <c r="T645" s="11"/>
      <c r="U645" s="11"/>
      <c r="V645" s="11"/>
      <c r="W645" s="11"/>
      <c r="X645" s="11"/>
      <c r="Y645" s="11"/>
      <c r="Z645" s="11"/>
    </row>
    <row r="646" spans="1:26" ht="14.25" customHeight="1" x14ac:dyDescent="0.2">
      <c r="A646" s="8"/>
      <c r="B646" s="8"/>
      <c r="C646" s="11"/>
      <c r="D646" s="11"/>
      <c r="E646" s="11"/>
      <c r="F646" s="11"/>
      <c r="G646" s="23"/>
      <c r="H646" s="23"/>
      <c r="I646" s="11"/>
      <c r="J646" s="11"/>
      <c r="K646" s="11"/>
      <c r="L646" s="11"/>
      <c r="M646" s="11"/>
      <c r="N646" s="11"/>
      <c r="O646" s="11"/>
      <c r="P646" s="11"/>
      <c r="Q646" s="11"/>
      <c r="R646" s="11"/>
      <c r="S646" s="11"/>
      <c r="T646" s="11"/>
      <c r="U646" s="11"/>
      <c r="V646" s="11"/>
      <c r="W646" s="11"/>
      <c r="X646" s="11"/>
      <c r="Y646" s="11"/>
      <c r="Z646" s="11"/>
    </row>
    <row r="647" spans="1:26" ht="14.25" customHeight="1" x14ac:dyDescent="0.2">
      <c r="A647" s="8"/>
      <c r="B647" s="8"/>
      <c r="C647" s="11"/>
      <c r="D647" s="11"/>
      <c r="E647" s="11"/>
      <c r="F647" s="11"/>
      <c r="G647" s="23"/>
      <c r="H647" s="23"/>
      <c r="I647" s="11"/>
      <c r="J647" s="11"/>
      <c r="K647" s="11"/>
      <c r="L647" s="11"/>
      <c r="M647" s="11"/>
      <c r="N647" s="11"/>
      <c r="O647" s="11"/>
      <c r="P647" s="11"/>
      <c r="Q647" s="11"/>
      <c r="R647" s="11"/>
      <c r="S647" s="11"/>
      <c r="T647" s="11"/>
      <c r="U647" s="11"/>
      <c r="V647" s="11"/>
      <c r="W647" s="11"/>
      <c r="X647" s="11"/>
      <c r="Y647" s="11"/>
      <c r="Z647" s="11"/>
    </row>
    <row r="648" spans="1:26" ht="14.25" customHeight="1" x14ac:dyDescent="0.2">
      <c r="A648" s="8"/>
      <c r="B648" s="8"/>
      <c r="C648" s="11"/>
      <c r="D648" s="11"/>
      <c r="E648" s="11"/>
      <c r="F648" s="11"/>
      <c r="G648" s="23"/>
      <c r="H648" s="23"/>
      <c r="I648" s="11"/>
      <c r="J648" s="11"/>
      <c r="K648" s="11"/>
      <c r="L648" s="11"/>
      <c r="M648" s="11"/>
      <c r="N648" s="11"/>
      <c r="O648" s="11"/>
      <c r="P648" s="11"/>
      <c r="Q648" s="11"/>
      <c r="R648" s="11"/>
      <c r="S648" s="11"/>
      <c r="T648" s="11"/>
      <c r="U648" s="11"/>
      <c r="V648" s="11"/>
      <c r="W648" s="11"/>
      <c r="X648" s="11"/>
      <c r="Y648" s="11"/>
      <c r="Z648" s="11"/>
    </row>
    <row r="649" spans="1:26" ht="14.25" customHeight="1" x14ac:dyDescent="0.2">
      <c r="A649" s="8"/>
      <c r="B649" s="8"/>
      <c r="C649" s="11"/>
      <c r="D649" s="11"/>
      <c r="E649" s="11"/>
      <c r="F649" s="11"/>
      <c r="G649" s="23"/>
      <c r="H649" s="23"/>
      <c r="I649" s="11"/>
      <c r="J649" s="11"/>
      <c r="K649" s="11"/>
      <c r="L649" s="11"/>
      <c r="M649" s="11"/>
      <c r="N649" s="11"/>
      <c r="O649" s="11"/>
      <c r="P649" s="11"/>
      <c r="Q649" s="11"/>
      <c r="R649" s="11"/>
      <c r="S649" s="11"/>
      <c r="T649" s="11"/>
      <c r="U649" s="11"/>
      <c r="V649" s="11"/>
      <c r="W649" s="11"/>
      <c r="X649" s="11"/>
      <c r="Y649" s="11"/>
      <c r="Z649" s="11"/>
    </row>
    <row r="650" spans="1:26" ht="14.25" customHeight="1" x14ac:dyDescent="0.2">
      <c r="A650" s="8"/>
      <c r="B650" s="8"/>
      <c r="C650" s="11"/>
      <c r="D650" s="11"/>
      <c r="E650" s="11"/>
      <c r="F650" s="11"/>
      <c r="G650" s="23"/>
      <c r="H650" s="23"/>
      <c r="I650" s="11"/>
      <c r="J650" s="11"/>
      <c r="K650" s="11"/>
      <c r="L650" s="11"/>
      <c r="M650" s="11"/>
      <c r="N650" s="11"/>
      <c r="O650" s="11"/>
      <c r="P650" s="11"/>
      <c r="Q650" s="11"/>
      <c r="R650" s="11"/>
      <c r="S650" s="11"/>
      <c r="T650" s="11"/>
      <c r="U650" s="11"/>
      <c r="V650" s="11"/>
      <c r="W650" s="11"/>
      <c r="X650" s="11"/>
      <c r="Y650" s="11"/>
      <c r="Z650" s="11"/>
    </row>
    <row r="651" spans="1:26" ht="14.25" customHeight="1" x14ac:dyDescent="0.2">
      <c r="A651" s="8"/>
      <c r="B651" s="8"/>
      <c r="C651" s="11"/>
      <c r="D651" s="11"/>
      <c r="E651" s="11"/>
      <c r="F651" s="11"/>
      <c r="G651" s="23"/>
      <c r="H651" s="23"/>
      <c r="I651" s="11"/>
      <c r="J651" s="11"/>
      <c r="K651" s="11"/>
      <c r="L651" s="11"/>
      <c r="M651" s="11"/>
      <c r="N651" s="11"/>
      <c r="O651" s="11"/>
      <c r="P651" s="11"/>
      <c r="Q651" s="11"/>
      <c r="R651" s="11"/>
      <c r="S651" s="11"/>
      <c r="T651" s="11"/>
      <c r="U651" s="11"/>
      <c r="V651" s="11"/>
      <c r="W651" s="11"/>
      <c r="X651" s="11"/>
      <c r="Y651" s="11"/>
      <c r="Z651" s="11"/>
    </row>
    <row r="652" spans="1:26" ht="14.25" customHeight="1" x14ac:dyDescent="0.2">
      <c r="A652" s="8"/>
      <c r="B652" s="8"/>
      <c r="C652" s="11"/>
      <c r="D652" s="11"/>
      <c r="E652" s="11"/>
      <c r="F652" s="11"/>
      <c r="G652" s="23"/>
      <c r="H652" s="23"/>
      <c r="I652" s="11"/>
      <c r="J652" s="11"/>
      <c r="K652" s="11"/>
      <c r="L652" s="11"/>
      <c r="M652" s="11"/>
      <c r="N652" s="11"/>
      <c r="O652" s="11"/>
      <c r="P652" s="11"/>
      <c r="Q652" s="11"/>
      <c r="R652" s="11"/>
      <c r="S652" s="11"/>
      <c r="T652" s="11"/>
      <c r="U652" s="11"/>
      <c r="V652" s="11"/>
      <c r="W652" s="11"/>
      <c r="X652" s="11"/>
      <c r="Y652" s="11"/>
      <c r="Z652" s="11"/>
    </row>
    <row r="653" spans="1:26" ht="14.25" customHeight="1" x14ac:dyDescent="0.2">
      <c r="A653" s="8"/>
      <c r="B653" s="8"/>
      <c r="C653" s="11"/>
      <c r="D653" s="11"/>
      <c r="E653" s="11"/>
      <c r="F653" s="11"/>
      <c r="G653" s="23"/>
      <c r="H653" s="23"/>
      <c r="I653" s="11"/>
      <c r="J653" s="11"/>
      <c r="K653" s="11"/>
      <c r="L653" s="11"/>
      <c r="M653" s="11"/>
      <c r="N653" s="11"/>
      <c r="O653" s="11"/>
      <c r="P653" s="11"/>
      <c r="Q653" s="11"/>
      <c r="R653" s="11"/>
      <c r="S653" s="11"/>
      <c r="T653" s="11"/>
      <c r="U653" s="11"/>
      <c r="V653" s="11"/>
      <c r="W653" s="11"/>
      <c r="X653" s="11"/>
      <c r="Y653" s="11"/>
      <c r="Z653" s="11"/>
    </row>
    <row r="654" spans="1:26" ht="14.25" customHeight="1" x14ac:dyDescent="0.2">
      <c r="A654" s="8"/>
      <c r="B654" s="8"/>
      <c r="C654" s="11"/>
      <c r="D654" s="11"/>
      <c r="E654" s="11"/>
      <c r="F654" s="11"/>
      <c r="G654" s="23"/>
      <c r="H654" s="23"/>
      <c r="I654" s="11"/>
      <c r="J654" s="11"/>
      <c r="K654" s="11"/>
      <c r="L654" s="11"/>
      <c r="M654" s="11"/>
      <c r="N654" s="11"/>
      <c r="O654" s="11"/>
      <c r="P654" s="11"/>
      <c r="Q654" s="11"/>
      <c r="R654" s="11"/>
      <c r="S654" s="11"/>
      <c r="T654" s="11"/>
      <c r="U654" s="11"/>
      <c r="V654" s="11"/>
      <c r="W654" s="11"/>
      <c r="X654" s="11"/>
      <c r="Y654" s="11"/>
      <c r="Z654" s="11"/>
    </row>
    <row r="655" spans="1:26" ht="14.25" customHeight="1" x14ac:dyDescent="0.2">
      <c r="A655" s="8"/>
      <c r="B655" s="8"/>
      <c r="C655" s="11"/>
      <c r="D655" s="11"/>
      <c r="E655" s="11"/>
      <c r="F655" s="11"/>
      <c r="G655" s="23"/>
      <c r="H655" s="23"/>
      <c r="I655" s="11"/>
      <c r="J655" s="11"/>
      <c r="K655" s="11"/>
      <c r="L655" s="11"/>
      <c r="M655" s="11"/>
      <c r="N655" s="11"/>
      <c r="O655" s="11"/>
      <c r="P655" s="11"/>
      <c r="Q655" s="11"/>
      <c r="R655" s="11"/>
      <c r="S655" s="11"/>
      <c r="T655" s="11"/>
      <c r="U655" s="11"/>
      <c r="V655" s="11"/>
      <c r="W655" s="11"/>
      <c r="X655" s="11"/>
      <c r="Y655" s="11"/>
      <c r="Z655" s="11"/>
    </row>
    <row r="656" spans="1:26" ht="14.25" customHeight="1" x14ac:dyDescent="0.2">
      <c r="A656" s="8"/>
      <c r="B656" s="8"/>
      <c r="C656" s="11"/>
      <c r="D656" s="11"/>
      <c r="E656" s="11"/>
      <c r="F656" s="11"/>
      <c r="G656" s="23"/>
      <c r="H656" s="23"/>
      <c r="I656" s="11"/>
      <c r="J656" s="11"/>
      <c r="K656" s="11"/>
      <c r="L656" s="11"/>
      <c r="M656" s="11"/>
      <c r="N656" s="11"/>
      <c r="O656" s="11"/>
      <c r="P656" s="11"/>
      <c r="Q656" s="11"/>
      <c r="R656" s="11"/>
      <c r="S656" s="11"/>
      <c r="T656" s="11"/>
      <c r="U656" s="11"/>
      <c r="V656" s="11"/>
      <c r="W656" s="11"/>
      <c r="X656" s="11"/>
      <c r="Y656" s="11"/>
      <c r="Z656" s="11"/>
    </row>
    <row r="657" spans="1:26" ht="14.25" customHeight="1" x14ac:dyDescent="0.2">
      <c r="A657" s="8"/>
      <c r="B657" s="8"/>
      <c r="C657" s="11"/>
      <c r="D657" s="11"/>
      <c r="E657" s="11"/>
      <c r="F657" s="11"/>
      <c r="G657" s="23"/>
      <c r="H657" s="23"/>
      <c r="I657" s="11"/>
      <c r="J657" s="11"/>
      <c r="K657" s="11"/>
      <c r="L657" s="11"/>
      <c r="M657" s="11"/>
      <c r="N657" s="11"/>
      <c r="O657" s="11"/>
      <c r="P657" s="11"/>
      <c r="Q657" s="11"/>
      <c r="R657" s="11"/>
      <c r="S657" s="11"/>
      <c r="T657" s="11"/>
      <c r="U657" s="11"/>
      <c r="V657" s="11"/>
      <c r="W657" s="11"/>
      <c r="X657" s="11"/>
      <c r="Y657" s="11"/>
      <c r="Z657" s="11"/>
    </row>
    <row r="658" spans="1:26" ht="14.25" customHeight="1" x14ac:dyDescent="0.2">
      <c r="A658" s="8"/>
      <c r="B658" s="8"/>
      <c r="C658" s="11"/>
      <c r="D658" s="11"/>
      <c r="E658" s="11"/>
      <c r="F658" s="11"/>
      <c r="G658" s="23"/>
      <c r="H658" s="23"/>
      <c r="I658" s="11"/>
      <c r="J658" s="11"/>
      <c r="K658" s="11"/>
      <c r="L658" s="11"/>
      <c r="M658" s="11"/>
      <c r="N658" s="11"/>
      <c r="O658" s="11"/>
      <c r="P658" s="11"/>
      <c r="Q658" s="11"/>
      <c r="R658" s="11"/>
      <c r="S658" s="11"/>
      <c r="T658" s="11"/>
      <c r="U658" s="11"/>
      <c r="V658" s="11"/>
      <c r="W658" s="11"/>
      <c r="X658" s="11"/>
      <c r="Y658" s="11"/>
      <c r="Z658" s="11"/>
    </row>
    <row r="659" spans="1:26" ht="14.25" customHeight="1" x14ac:dyDescent="0.2">
      <c r="A659" s="8"/>
      <c r="B659" s="8"/>
      <c r="C659" s="11"/>
      <c r="D659" s="11"/>
      <c r="E659" s="11"/>
      <c r="F659" s="11"/>
      <c r="G659" s="23"/>
      <c r="H659" s="23"/>
      <c r="I659" s="11"/>
      <c r="J659" s="11"/>
      <c r="K659" s="11"/>
      <c r="L659" s="11"/>
      <c r="M659" s="11"/>
      <c r="N659" s="11"/>
      <c r="O659" s="11"/>
      <c r="P659" s="11"/>
      <c r="Q659" s="11"/>
      <c r="R659" s="11"/>
      <c r="S659" s="11"/>
      <c r="T659" s="11"/>
      <c r="U659" s="11"/>
      <c r="V659" s="11"/>
      <c r="W659" s="11"/>
      <c r="X659" s="11"/>
      <c r="Y659" s="11"/>
      <c r="Z659" s="11"/>
    </row>
    <row r="660" spans="1:26" ht="14.25" customHeight="1" x14ac:dyDescent="0.2">
      <c r="A660" s="8"/>
      <c r="B660" s="8"/>
      <c r="C660" s="11"/>
      <c r="D660" s="11"/>
      <c r="E660" s="11"/>
      <c r="F660" s="11"/>
      <c r="G660" s="23"/>
      <c r="H660" s="23"/>
      <c r="I660" s="11"/>
      <c r="J660" s="11"/>
      <c r="K660" s="11"/>
      <c r="L660" s="11"/>
      <c r="M660" s="11"/>
      <c r="N660" s="11"/>
      <c r="O660" s="11"/>
      <c r="P660" s="11"/>
      <c r="Q660" s="11"/>
      <c r="R660" s="11"/>
      <c r="S660" s="11"/>
      <c r="T660" s="11"/>
      <c r="U660" s="11"/>
      <c r="V660" s="11"/>
      <c r="W660" s="11"/>
      <c r="X660" s="11"/>
      <c r="Y660" s="11"/>
      <c r="Z660" s="11"/>
    </row>
    <row r="661" spans="1:26" ht="14.25" customHeight="1" x14ac:dyDescent="0.2">
      <c r="A661" s="8"/>
      <c r="B661" s="8"/>
      <c r="C661" s="11"/>
      <c r="D661" s="11"/>
      <c r="E661" s="11"/>
      <c r="F661" s="11"/>
      <c r="G661" s="23"/>
      <c r="H661" s="23"/>
      <c r="I661" s="11"/>
      <c r="J661" s="11"/>
      <c r="K661" s="11"/>
      <c r="L661" s="11"/>
      <c r="M661" s="11"/>
      <c r="N661" s="11"/>
      <c r="O661" s="11"/>
      <c r="P661" s="11"/>
      <c r="Q661" s="11"/>
      <c r="R661" s="11"/>
      <c r="S661" s="11"/>
      <c r="T661" s="11"/>
      <c r="U661" s="11"/>
      <c r="V661" s="11"/>
      <c r="W661" s="11"/>
      <c r="X661" s="11"/>
      <c r="Y661" s="11"/>
      <c r="Z661" s="11"/>
    </row>
    <row r="662" spans="1:26" ht="14.25" customHeight="1" x14ac:dyDescent="0.2">
      <c r="A662" s="8"/>
      <c r="B662" s="8"/>
      <c r="C662" s="11"/>
      <c r="D662" s="11"/>
      <c r="E662" s="11"/>
      <c r="F662" s="11"/>
      <c r="G662" s="23"/>
      <c r="H662" s="23"/>
      <c r="I662" s="11"/>
      <c r="J662" s="11"/>
      <c r="K662" s="11"/>
      <c r="L662" s="11"/>
      <c r="M662" s="11"/>
      <c r="N662" s="11"/>
      <c r="O662" s="11"/>
      <c r="P662" s="11"/>
      <c r="Q662" s="11"/>
      <c r="R662" s="11"/>
      <c r="S662" s="11"/>
      <c r="T662" s="11"/>
      <c r="U662" s="11"/>
      <c r="V662" s="11"/>
      <c r="W662" s="11"/>
      <c r="X662" s="11"/>
      <c r="Y662" s="11"/>
      <c r="Z662" s="11"/>
    </row>
    <row r="663" spans="1:26" ht="14.25" customHeight="1" x14ac:dyDescent="0.2">
      <c r="A663" s="8"/>
      <c r="B663" s="8"/>
      <c r="C663" s="11"/>
      <c r="D663" s="11"/>
      <c r="E663" s="11"/>
      <c r="F663" s="11"/>
      <c r="G663" s="23"/>
      <c r="H663" s="23"/>
      <c r="I663" s="11"/>
      <c r="J663" s="11"/>
      <c r="K663" s="11"/>
      <c r="L663" s="11"/>
      <c r="M663" s="11"/>
      <c r="N663" s="11"/>
      <c r="O663" s="11"/>
      <c r="P663" s="11"/>
      <c r="Q663" s="11"/>
      <c r="R663" s="11"/>
      <c r="S663" s="11"/>
      <c r="T663" s="11"/>
      <c r="U663" s="11"/>
      <c r="V663" s="11"/>
      <c r="W663" s="11"/>
      <c r="X663" s="11"/>
      <c r="Y663" s="11"/>
      <c r="Z663" s="11"/>
    </row>
    <row r="664" spans="1:26" ht="14.25" customHeight="1" x14ac:dyDescent="0.2">
      <c r="A664" s="8"/>
      <c r="B664" s="8"/>
      <c r="C664" s="11"/>
      <c r="D664" s="11"/>
      <c r="E664" s="11"/>
      <c r="F664" s="11"/>
      <c r="G664" s="23"/>
      <c r="H664" s="23"/>
      <c r="I664" s="11"/>
      <c r="J664" s="11"/>
      <c r="K664" s="11"/>
      <c r="L664" s="11"/>
      <c r="M664" s="11"/>
      <c r="N664" s="11"/>
      <c r="O664" s="11"/>
      <c r="P664" s="11"/>
      <c r="Q664" s="11"/>
      <c r="R664" s="11"/>
      <c r="S664" s="11"/>
      <c r="T664" s="11"/>
      <c r="U664" s="11"/>
      <c r="V664" s="11"/>
      <c r="W664" s="11"/>
      <c r="X664" s="11"/>
      <c r="Y664" s="11"/>
      <c r="Z664" s="11"/>
    </row>
    <row r="665" spans="1:26" ht="14.25" customHeight="1" x14ac:dyDescent="0.2">
      <c r="A665" s="8"/>
      <c r="B665" s="8"/>
      <c r="C665" s="11"/>
      <c r="D665" s="11"/>
      <c r="E665" s="11"/>
      <c r="F665" s="11"/>
      <c r="G665" s="23"/>
      <c r="H665" s="23"/>
      <c r="I665" s="11"/>
      <c r="J665" s="11"/>
      <c r="K665" s="11"/>
      <c r="L665" s="11"/>
      <c r="M665" s="11"/>
      <c r="N665" s="11"/>
      <c r="O665" s="11"/>
      <c r="P665" s="11"/>
      <c r="Q665" s="11"/>
      <c r="R665" s="11"/>
      <c r="S665" s="11"/>
      <c r="T665" s="11"/>
      <c r="U665" s="11"/>
      <c r="V665" s="11"/>
      <c r="W665" s="11"/>
      <c r="X665" s="11"/>
      <c r="Y665" s="11"/>
      <c r="Z665" s="11"/>
    </row>
    <row r="666" spans="1:26" ht="14.25" customHeight="1" x14ac:dyDescent="0.2">
      <c r="A666" s="8"/>
      <c r="B666" s="8"/>
      <c r="C666" s="11"/>
      <c r="D666" s="11"/>
      <c r="E666" s="11"/>
      <c r="F666" s="11"/>
      <c r="G666" s="23"/>
      <c r="H666" s="23"/>
      <c r="I666" s="11"/>
      <c r="J666" s="11"/>
      <c r="K666" s="11"/>
      <c r="L666" s="11"/>
      <c r="M666" s="11"/>
      <c r="N666" s="11"/>
      <c r="O666" s="11"/>
      <c r="P666" s="11"/>
      <c r="Q666" s="11"/>
      <c r="R666" s="11"/>
      <c r="S666" s="11"/>
      <c r="T666" s="11"/>
      <c r="U666" s="11"/>
      <c r="V666" s="11"/>
      <c r="W666" s="11"/>
      <c r="X666" s="11"/>
      <c r="Y666" s="11"/>
      <c r="Z666" s="11"/>
    </row>
    <row r="667" spans="1:26" ht="14.25" customHeight="1" x14ac:dyDescent="0.2">
      <c r="A667" s="8"/>
      <c r="B667" s="8"/>
      <c r="C667" s="11"/>
      <c r="D667" s="11"/>
      <c r="E667" s="11"/>
      <c r="F667" s="11"/>
      <c r="G667" s="23"/>
      <c r="H667" s="23"/>
      <c r="I667" s="11"/>
      <c r="J667" s="11"/>
      <c r="K667" s="11"/>
      <c r="L667" s="11"/>
      <c r="M667" s="11"/>
      <c r="N667" s="11"/>
      <c r="O667" s="11"/>
      <c r="P667" s="11"/>
      <c r="Q667" s="11"/>
      <c r="R667" s="11"/>
      <c r="S667" s="11"/>
      <c r="T667" s="11"/>
      <c r="U667" s="11"/>
      <c r="V667" s="11"/>
      <c r="W667" s="11"/>
      <c r="X667" s="11"/>
      <c r="Y667" s="11"/>
      <c r="Z667" s="11"/>
    </row>
    <row r="668" spans="1:26" ht="14.25" customHeight="1" x14ac:dyDescent="0.2">
      <c r="A668" s="8"/>
      <c r="B668" s="8"/>
      <c r="C668" s="11"/>
      <c r="D668" s="11"/>
      <c r="E668" s="11"/>
      <c r="F668" s="11"/>
      <c r="G668" s="23"/>
      <c r="H668" s="23"/>
      <c r="I668" s="11"/>
      <c r="J668" s="11"/>
      <c r="K668" s="11"/>
      <c r="L668" s="11"/>
      <c r="M668" s="11"/>
      <c r="N668" s="11"/>
      <c r="O668" s="11"/>
      <c r="P668" s="11"/>
      <c r="Q668" s="11"/>
      <c r="R668" s="11"/>
      <c r="S668" s="11"/>
      <c r="T668" s="11"/>
      <c r="U668" s="11"/>
      <c r="V668" s="11"/>
      <c r="W668" s="11"/>
      <c r="X668" s="11"/>
      <c r="Y668" s="11"/>
      <c r="Z668" s="11"/>
    </row>
    <row r="669" spans="1:26" ht="14.25" customHeight="1" x14ac:dyDescent="0.2">
      <c r="A669" s="8"/>
      <c r="B669" s="8"/>
      <c r="C669" s="11"/>
      <c r="D669" s="11"/>
      <c r="E669" s="11"/>
      <c r="F669" s="11"/>
      <c r="G669" s="23"/>
      <c r="H669" s="23"/>
      <c r="I669" s="11"/>
      <c r="J669" s="11"/>
      <c r="K669" s="11"/>
      <c r="L669" s="11"/>
      <c r="M669" s="11"/>
      <c r="N669" s="11"/>
      <c r="O669" s="11"/>
      <c r="P669" s="11"/>
      <c r="Q669" s="11"/>
      <c r="R669" s="11"/>
      <c r="S669" s="11"/>
      <c r="T669" s="11"/>
      <c r="U669" s="11"/>
      <c r="V669" s="11"/>
      <c r="W669" s="11"/>
      <c r="X669" s="11"/>
      <c r="Y669" s="11"/>
      <c r="Z669" s="11"/>
    </row>
    <row r="670" spans="1:26" ht="14.25" customHeight="1" x14ac:dyDescent="0.2">
      <c r="A670" s="8"/>
      <c r="B670" s="8"/>
      <c r="C670" s="11"/>
      <c r="D670" s="11"/>
      <c r="E670" s="11"/>
      <c r="F670" s="11"/>
      <c r="G670" s="23"/>
      <c r="H670" s="23"/>
      <c r="I670" s="11"/>
      <c r="J670" s="11"/>
      <c r="K670" s="11"/>
      <c r="L670" s="11"/>
      <c r="M670" s="11"/>
      <c r="N670" s="11"/>
      <c r="O670" s="11"/>
      <c r="P670" s="11"/>
      <c r="Q670" s="11"/>
      <c r="R670" s="11"/>
      <c r="S670" s="11"/>
      <c r="T670" s="11"/>
      <c r="U670" s="11"/>
      <c r="V670" s="11"/>
      <c r="W670" s="11"/>
      <c r="X670" s="11"/>
      <c r="Y670" s="11"/>
      <c r="Z670" s="11"/>
    </row>
    <row r="671" spans="1:26" ht="14.25" customHeight="1" x14ac:dyDescent="0.2">
      <c r="A671" s="8"/>
      <c r="B671" s="8"/>
      <c r="C671" s="11"/>
      <c r="D671" s="11"/>
      <c r="E671" s="11"/>
      <c r="F671" s="11"/>
      <c r="G671" s="23"/>
      <c r="H671" s="23"/>
      <c r="I671" s="11"/>
      <c r="J671" s="11"/>
      <c r="K671" s="11"/>
      <c r="L671" s="11"/>
      <c r="M671" s="11"/>
      <c r="N671" s="11"/>
      <c r="O671" s="11"/>
      <c r="P671" s="11"/>
      <c r="Q671" s="11"/>
      <c r="R671" s="11"/>
      <c r="S671" s="11"/>
      <c r="T671" s="11"/>
      <c r="U671" s="11"/>
      <c r="V671" s="11"/>
      <c r="W671" s="11"/>
      <c r="X671" s="11"/>
      <c r="Y671" s="11"/>
      <c r="Z671" s="11"/>
    </row>
    <row r="672" spans="1:26" ht="14.25" customHeight="1" x14ac:dyDescent="0.2">
      <c r="A672" s="8"/>
      <c r="B672" s="8"/>
      <c r="C672" s="11"/>
      <c r="D672" s="11"/>
      <c r="E672" s="11"/>
      <c r="F672" s="11"/>
      <c r="G672" s="23"/>
      <c r="H672" s="23"/>
      <c r="I672" s="11"/>
      <c r="J672" s="11"/>
      <c r="K672" s="11"/>
      <c r="L672" s="11"/>
      <c r="M672" s="11"/>
      <c r="N672" s="11"/>
      <c r="O672" s="11"/>
      <c r="P672" s="11"/>
      <c r="Q672" s="11"/>
      <c r="R672" s="11"/>
      <c r="S672" s="11"/>
      <c r="T672" s="11"/>
      <c r="U672" s="11"/>
      <c r="V672" s="11"/>
      <c r="W672" s="11"/>
      <c r="X672" s="11"/>
      <c r="Y672" s="11"/>
      <c r="Z672" s="11"/>
    </row>
    <row r="673" spans="1:26" ht="14.25" customHeight="1" x14ac:dyDescent="0.2">
      <c r="A673" s="8"/>
      <c r="B673" s="8"/>
      <c r="C673" s="11"/>
      <c r="D673" s="11"/>
      <c r="E673" s="11"/>
      <c r="F673" s="11"/>
      <c r="G673" s="23"/>
      <c r="H673" s="23"/>
      <c r="I673" s="11"/>
      <c r="J673" s="11"/>
      <c r="K673" s="11"/>
      <c r="L673" s="11"/>
      <c r="M673" s="11"/>
      <c r="N673" s="11"/>
      <c r="O673" s="11"/>
      <c r="P673" s="11"/>
      <c r="Q673" s="11"/>
      <c r="R673" s="11"/>
      <c r="S673" s="11"/>
      <c r="T673" s="11"/>
      <c r="U673" s="11"/>
      <c r="V673" s="11"/>
      <c r="W673" s="11"/>
      <c r="X673" s="11"/>
      <c r="Y673" s="11"/>
      <c r="Z673" s="11"/>
    </row>
    <row r="674" spans="1:26" ht="14.25" customHeight="1" x14ac:dyDescent="0.2">
      <c r="A674" s="8"/>
      <c r="B674" s="8"/>
      <c r="C674" s="11"/>
      <c r="D674" s="11"/>
      <c r="E674" s="11"/>
      <c r="F674" s="11"/>
      <c r="G674" s="23"/>
      <c r="H674" s="23"/>
      <c r="I674" s="11"/>
      <c r="J674" s="11"/>
      <c r="K674" s="11"/>
      <c r="L674" s="11"/>
      <c r="M674" s="11"/>
      <c r="N674" s="11"/>
      <c r="O674" s="11"/>
      <c r="P674" s="11"/>
      <c r="Q674" s="11"/>
      <c r="R674" s="11"/>
      <c r="S674" s="11"/>
      <c r="T674" s="11"/>
      <c r="U674" s="11"/>
      <c r="V674" s="11"/>
      <c r="W674" s="11"/>
      <c r="X674" s="11"/>
      <c r="Y674" s="11"/>
      <c r="Z674" s="11"/>
    </row>
    <row r="675" spans="1:26" ht="14.25" customHeight="1" x14ac:dyDescent="0.2">
      <c r="A675" s="8"/>
      <c r="B675" s="8"/>
      <c r="C675" s="11"/>
      <c r="D675" s="11"/>
      <c r="E675" s="11"/>
      <c r="F675" s="11"/>
      <c r="G675" s="23"/>
      <c r="H675" s="23"/>
      <c r="I675" s="11"/>
      <c r="J675" s="11"/>
      <c r="K675" s="11"/>
      <c r="L675" s="11"/>
      <c r="M675" s="11"/>
      <c r="N675" s="11"/>
      <c r="O675" s="11"/>
      <c r="P675" s="11"/>
      <c r="Q675" s="11"/>
      <c r="R675" s="11"/>
      <c r="S675" s="11"/>
      <c r="T675" s="11"/>
      <c r="U675" s="11"/>
      <c r="V675" s="11"/>
      <c r="W675" s="11"/>
      <c r="X675" s="11"/>
      <c r="Y675" s="11"/>
      <c r="Z675" s="11"/>
    </row>
    <row r="676" spans="1:26" ht="14.25" customHeight="1" x14ac:dyDescent="0.2">
      <c r="A676" s="8"/>
      <c r="B676" s="8"/>
      <c r="C676" s="11"/>
      <c r="D676" s="11"/>
      <c r="E676" s="11"/>
      <c r="F676" s="11"/>
      <c r="G676" s="23"/>
      <c r="H676" s="23"/>
      <c r="I676" s="11"/>
      <c r="J676" s="11"/>
      <c r="K676" s="11"/>
      <c r="L676" s="11"/>
      <c r="M676" s="11"/>
      <c r="N676" s="11"/>
      <c r="O676" s="11"/>
      <c r="P676" s="11"/>
      <c r="Q676" s="11"/>
      <c r="R676" s="11"/>
      <c r="S676" s="11"/>
      <c r="T676" s="11"/>
      <c r="U676" s="11"/>
      <c r="V676" s="11"/>
      <c r="W676" s="11"/>
      <c r="X676" s="11"/>
      <c r="Y676" s="11"/>
      <c r="Z676" s="11"/>
    </row>
    <row r="677" spans="1:26" ht="14.25" customHeight="1" x14ac:dyDescent="0.2">
      <c r="A677" s="8"/>
      <c r="B677" s="8"/>
      <c r="C677" s="11"/>
      <c r="D677" s="11"/>
      <c r="E677" s="11"/>
      <c r="F677" s="11"/>
      <c r="G677" s="23"/>
      <c r="H677" s="23"/>
      <c r="I677" s="11"/>
      <c r="J677" s="11"/>
      <c r="K677" s="11"/>
      <c r="L677" s="11"/>
      <c r="M677" s="11"/>
      <c r="N677" s="11"/>
      <c r="O677" s="11"/>
      <c r="P677" s="11"/>
      <c r="Q677" s="11"/>
      <c r="R677" s="11"/>
      <c r="S677" s="11"/>
      <c r="T677" s="11"/>
      <c r="U677" s="11"/>
      <c r="V677" s="11"/>
      <c r="W677" s="11"/>
      <c r="X677" s="11"/>
      <c r="Y677" s="11"/>
      <c r="Z677" s="11"/>
    </row>
    <row r="678" spans="1:26" ht="14.25" customHeight="1" x14ac:dyDescent="0.2">
      <c r="A678" s="8"/>
      <c r="B678" s="8"/>
      <c r="C678" s="11"/>
      <c r="D678" s="11"/>
      <c r="E678" s="11"/>
      <c r="F678" s="11"/>
      <c r="G678" s="23"/>
      <c r="H678" s="23"/>
      <c r="I678" s="11"/>
      <c r="J678" s="11"/>
      <c r="K678" s="11"/>
      <c r="L678" s="11"/>
      <c r="M678" s="11"/>
      <c r="N678" s="11"/>
      <c r="O678" s="11"/>
      <c r="P678" s="11"/>
      <c r="Q678" s="11"/>
      <c r="R678" s="11"/>
      <c r="S678" s="11"/>
      <c r="T678" s="11"/>
      <c r="U678" s="11"/>
      <c r="V678" s="11"/>
      <c r="W678" s="11"/>
      <c r="X678" s="11"/>
      <c r="Y678" s="11"/>
      <c r="Z678" s="11"/>
    </row>
    <row r="679" spans="1:26" ht="14.25" customHeight="1" x14ac:dyDescent="0.2">
      <c r="A679" s="8"/>
      <c r="B679" s="8"/>
      <c r="C679" s="11"/>
      <c r="D679" s="11"/>
      <c r="E679" s="11"/>
      <c r="F679" s="11"/>
      <c r="G679" s="23"/>
      <c r="H679" s="23"/>
      <c r="I679" s="11"/>
      <c r="J679" s="11"/>
      <c r="K679" s="11"/>
      <c r="L679" s="11"/>
      <c r="M679" s="11"/>
      <c r="N679" s="11"/>
      <c r="O679" s="11"/>
      <c r="P679" s="11"/>
      <c r="Q679" s="11"/>
      <c r="R679" s="11"/>
      <c r="S679" s="11"/>
      <c r="T679" s="11"/>
      <c r="U679" s="11"/>
      <c r="V679" s="11"/>
      <c r="W679" s="11"/>
      <c r="X679" s="11"/>
      <c r="Y679" s="11"/>
      <c r="Z679" s="11"/>
    </row>
    <row r="680" spans="1:26" ht="14.25" customHeight="1" x14ac:dyDescent="0.2">
      <c r="A680" s="8"/>
      <c r="B680" s="8"/>
      <c r="C680" s="11"/>
      <c r="D680" s="11"/>
      <c r="E680" s="11"/>
      <c r="F680" s="11"/>
      <c r="G680" s="23"/>
      <c r="H680" s="23"/>
      <c r="I680" s="11"/>
      <c r="J680" s="11"/>
      <c r="K680" s="11"/>
      <c r="L680" s="11"/>
      <c r="M680" s="11"/>
      <c r="N680" s="11"/>
      <c r="O680" s="11"/>
      <c r="P680" s="11"/>
      <c r="Q680" s="11"/>
      <c r="R680" s="11"/>
      <c r="S680" s="11"/>
      <c r="T680" s="11"/>
      <c r="U680" s="11"/>
      <c r="V680" s="11"/>
      <c r="W680" s="11"/>
      <c r="X680" s="11"/>
      <c r="Y680" s="11"/>
      <c r="Z680" s="11"/>
    </row>
    <row r="681" spans="1:26" ht="14.25" customHeight="1" x14ac:dyDescent="0.2">
      <c r="A681" s="8"/>
      <c r="B681" s="8"/>
      <c r="C681" s="11"/>
      <c r="D681" s="11"/>
      <c r="E681" s="11"/>
      <c r="F681" s="11"/>
      <c r="G681" s="23"/>
      <c r="H681" s="23"/>
      <c r="I681" s="11"/>
      <c r="J681" s="11"/>
      <c r="K681" s="11"/>
      <c r="L681" s="11"/>
      <c r="M681" s="11"/>
      <c r="N681" s="11"/>
      <c r="O681" s="11"/>
      <c r="P681" s="11"/>
      <c r="Q681" s="11"/>
      <c r="R681" s="11"/>
      <c r="S681" s="11"/>
      <c r="T681" s="11"/>
      <c r="U681" s="11"/>
      <c r="V681" s="11"/>
      <c r="W681" s="11"/>
      <c r="X681" s="11"/>
      <c r="Y681" s="11"/>
      <c r="Z681" s="11"/>
    </row>
    <row r="682" spans="1:26" ht="14.25" customHeight="1" x14ac:dyDescent="0.2">
      <c r="A682" s="8"/>
      <c r="B682" s="8"/>
      <c r="C682" s="11"/>
      <c r="D682" s="11"/>
      <c r="E682" s="11"/>
      <c r="F682" s="11"/>
      <c r="G682" s="23"/>
      <c r="H682" s="23"/>
      <c r="I682" s="11"/>
      <c r="J682" s="11"/>
      <c r="K682" s="11"/>
      <c r="L682" s="11"/>
      <c r="M682" s="11"/>
      <c r="N682" s="11"/>
      <c r="O682" s="11"/>
      <c r="P682" s="11"/>
      <c r="Q682" s="11"/>
      <c r="R682" s="11"/>
      <c r="S682" s="11"/>
      <c r="T682" s="11"/>
      <c r="U682" s="11"/>
      <c r="V682" s="11"/>
      <c r="W682" s="11"/>
      <c r="X682" s="11"/>
      <c r="Y682" s="11"/>
      <c r="Z682" s="11"/>
    </row>
    <row r="683" spans="1:26" ht="14.25" customHeight="1" x14ac:dyDescent="0.2">
      <c r="A683" s="8"/>
      <c r="B683" s="8"/>
      <c r="C683" s="11"/>
      <c r="D683" s="11"/>
      <c r="E683" s="11"/>
      <c r="F683" s="11"/>
      <c r="G683" s="23"/>
      <c r="H683" s="23"/>
      <c r="I683" s="11"/>
      <c r="J683" s="11"/>
      <c r="K683" s="11"/>
      <c r="L683" s="11"/>
      <c r="M683" s="11"/>
      <c r="N683" s="11"/>
      <c r="O683" s="11"/>
      <c r="P683" s="11"/>
      <c r="Q683" s="11"/>
      <c r="R683" s="11"/>
      <c r="S683" s="11"/>
      <c r="T683" s="11"/>
      <c r="U683" s="11"/>
      <c r="V683" s="11"/>
      <c r="W683" s="11"/>
      <c r="X683" s="11"/>
      <c r="Y683" s="11"/>
      <c r="Z683" s="11"/>
    </row>
    <row r="684" spans="1:26" ht="14.25" customHeight="1" x14ac:dyDescent="0.2">
      <c r="A684" s="8"/>
      <c r="B684" s="8"/>
      <c r="C684" s="11"/>
      <c r="D684" s="11"/>
      <c r="E684" s="11"/>
      <c r="F684" s="11"/>
      <c r="G684" s="23"/>
      <c r="H684" s="23"/>
      <c r="I684" s="11"/>
      <c r="J684" s="11"/>
      <c r="K684" s="11"/>
      <c r="L684" s="11"/>
      <c r="M684" s="11"/>
      <c r="N684" s="11"/>
      <c r="O684" s="11"/>
      <c r="P684" s="11"/>
      <c r="Q684" s="11"/>
      <c r="R684" s="11"/>
      <c r="S684" s="11"/>
      <c r="T684" s="11"/>
      <c r="U684" s="11"/>
      <c r="V684" s="11"/>
      <c r="W684" s="11"/>
      <c r="X684" s="11"/>
      <c r="Y684" s="11"/>
      <c r="Z684" s="11"/>
    </row>
    <row r="685" spans="1:26" ht="14.25" customHeight="1" x14ac:dyDescent="0.2">
      <c r="A685" s="8"/>
      <c r="B685" s="8"/>
      <c r="C685" s="11"/>
      <c r="D685" s="11"/>
      <c r="E685" s="11"/>
      <c r="F685" s="11"/>
      <c r="G685" s="23"/>
      <c r="H685" s="23"/>
      <c r="I685" s="11"/>
      <c r="J685" s="11"/>
      <c r="K685" s="11"/>
      <c r="L685" s="11"/>
      <c r="M685" s="11"/>
      <c r="N685" s="11"/>
      <c r="O685" s="11"/>
      <c r="P685" s="11"/>
      <c r="Q685" s="11"/>
      <c r="R685" s="11"/>
      <c r="S685" s="11"/>
      <c r="T685" s="11"/>
      <c r="U685" s="11"/>
      <c r="V685" s="11"/>
      <c r="W685" s="11"/>
      <c r="X685" s="11"/>
      <c r="Y685" s="11"/>
      <c r="Z685" s="11"/>
    </row>
    <row r="686" spans="1:26" ht="14.25" customHeight="1" x14ac:dyDescent="0.2">
      <c r="A686" s="8"/>
      <c r="B686" s="8"/>
      <c r="C686" s="11"/>
      <c r="D686" s="11"/>
      <c r="E686" s="11"/>
      <c r="F686" s="11"/>
      <c r="G686" s="23"/>
      <c r="H686" s="23"/>
      <c r="I686" s="11"/>
      <c r="J686" s="11"/>
      <c r="K686" s="11"/>
      <c r="L686" s="11"/>
      <c r="M686" s="11"/>
      <c r="N686" s="11"/>
      <c r="O686" s="11"/>
      <c r="P686" s="11"/>
      <c r="Q686" s="11"/>
      <c r="R686" s="11"/>
      <c r="S686" s="11"/>
      <c r="T686" s="11"/>
      <c r="U686" s="11"/>
      <c r="V686" s="11"/>
      <c r="W686" s="11"/>
      <c r="X686" s="11"/>
      <c r="Y686" s="11"/>
      <c r="Z686" s="11"/>
    </row>
    <row r="687" spans="1:26" ht="14.25" customHeight="1" x14ac:dyDescent="0.2">
      <c r="A687" s="8"/>
      <c r="B687" s="8"/>
      <c r="C687" s="11"/>
      <c r="D687" s="11"/>
      <c r="E687" s="11"/>
      <c r="F687" s="11"/>
      <c r="G687" s="23"/>
      <c r="H687" s="23"/>
      <c r="I687" s="11"/>
      <c r="J687" s="11"/>
      <c r="K687" s="11"/>
      <c r="L687" s="11"/>
      <c r="M687" s="11"/>
      <c r="N687" s="11"/>
      <c r="O687" s="11"/>
      <c r="P687" s="11"/>
      <c r="Q687" s="11"/>
      <c r="R687" s="11"/>
      <c r="S687" s="11"/>
      <c r="T687" s="11"/>
      <c r="U687" s="11"/>
      <c r="V687" s="11"/>
      <c r="W687" s="11"/>
      <c r="X687" s="11"/>
      <c r="Y687" s="11"/>
      <c r="Z687" s="11"/>
    </row>
    <row r="688" spans="1:26" ht="14.25" customHeight="1" x14ac:dyDescent="0.2">
      <c r="A688" s="8"/>
      <c r="B688" s="8"/>
      <c r="C688" s="11"/>
      <c r="D688" s="11"/>
      <c r="E688" s="11"/>
      <c r="F688" s="11"/>
      <c r="G688" s="23"/>
      <c r="H688" s="23"/>
      <c r="I688" s="11"/>
      <c r="J688" s="11"/>
      <c r="K688" s="11"/>
      <c r="L688" s="11"/>
      <c r="M688" s="11"/>
      <c r="N688" s="11"/>
      <c r="O688" s="11"/>
      <c r="P688" s="11"/>
      <c r="Q688" s="11"/>
      <c r="R688" s="11"/>
      <c r="S688" s="11"/>
      <c r="T688" s="11"/>
      <c r="U688" s="11"/>
      <c r="V688" s="11"/>
      <c r="W688" s="11"/>
      <c r="X688" s="11"/>
      <c r="Y688" s="11"/>
      <c r="Z688" s="11"/>
    </row>
    <row r="689" spans="1:26" ht="14.25" customHeight="1" x14ac:dyDescent="0.2">
      <c r="A689" s="8"/>
      <c r="B689" s="8"/>
      <c r="C689" s="11"/>
      <c r="D689" s="11"/>
      <c r="E689" s="11"/>
      <c r="F689" s="11"/>
      <c r="G689" s="23"/>
      <c r="H689" s="23"/>
      <c r="I689" s="11"/>
      <c r="J689" s="11"/>
      <c r="K689" s="11"/>
      <c r="L689" s="11"/>
      <c r="M689" s="11"/>
      <c r="N689" s="11"/>
      <c r="O689" s="11"/>
      <c r="P689" s="11"/>
      <c r="Q689" s="11"/>
      <c r="R689" s="11"/>
      <c r="S689" s="11"/>
      <c r="T689" s="11"/>
      <c r="U689" s="11"/>
      <c r="V689" s="11"/>
      <c r="W689" s="11"/>
      <c r="X689" s="11"/>
      <c r="Y689" s="11"/>
      <c r="Z689" s="11"/>
    </row>
    <row r="690" spans="1:26" ht="14.25" customHeight="1" x14ac:dyDescent="0.2">
      <c r="A690" s="8"/>
      <c r="B690" s="8"/>
      <c r="C690" s="11"/>
      <c r="D690" s="11"/>
      <c r="E690" s="11"/>
      <c r="F690" s="11"/>
      <c r="G690" s="23"/>
      <c r="H690" s="23"/>
      <c r="I690" s="11"/>
      <c r="J690" s="11"/>
      <c r="K690" s="11"/>
      <c r="L690" s="11"/>
      <c r="M690" s="11"/>
      <c r="N690" s="11"/>
      <c r="O690" s="11"/>
      <c r="P690" s="11"/>
      <c r="Q690" s="11"/>
      <c r="R690" s="11"/>
      <c r="S690" s="11"/>
      <c r="T690" s="11"/>
      <c r="U690" s="11"/>
      <c r="V690" s="11"/>
      <c r="W690" s="11"/>
      <c r="X690" s="11"/>
      <c r="Y690" s="11"/>
      <c r="Z690" s="11"/>
    </row>
    <row r="691" spans="1:26" ht="14.25" customHeight="1" x14ac:dyDescent="0.2">
      <c r="A691" s="8"/>
      <c r="B691" s="8"/>
      <c r="C691" s="11"/>
      <c r="D691" s="11"/>
      <c r="E691" s="11"/>
      <c r="F691" s="11"/>
      <c r="G691" s="23"/>
      <c r="H691" s="23"/>
      <c r="I691" s="11"/>
      <c r="J691" s="11"/>
      <c r="K691" s="11"/>
      <c r="L691" s="11"/>
      <c r="M691" s="11"/>
      <c r="N691" s="11"/>
      <c r="O691" s="11"/>
      <c r="P691" s="11"/>
      <c r="Q691" s="11"/>
      <c r="R691" s="11"/>
      <c r="S691" s="11"/>
      <c r="T691" s="11"/>
      <c r="U691" s="11"/>
      <c r="V691" s="11"/>
      <c r="W691" s="11"/>
      <c r="X691" s="11"/>
      <c r="Y691" s="11"/>
      <c r="Z691" s="11"/>
    </row>
    <row r="692" spans="1:26" ht="14.25" customHeight="1" x14ac:dyDescent="0.2">
      <c r="A692" s="8"/>
      <c r="B692" s="8"/>
      <c r="C692" s="11"/>
      <c r="D692" s="11"/>
      <c r="E692" s="11"/>
      <c r="F692" s="11"/>
      <c r="G692" s="23"/>
      <c r="H692" s="23"/>
      <c r="I692" s="11"/>
      <c r="J692" s="11"/>
      <c r="K692" s="11"/>
      <c r="L692" s="11"/>
      <c r="M692" s="11"/>
      <c r="N692" s="11"/>
      <c r="O692" s="11"/>
      <c r="P692" s="11"/>
      <c r="Q692" s="11"/>
      <c r="R692" s="11"/>
      <c r="S692" s="11"/>
      <c r="T692" s="11"/>
      <c r="U692" s="11"/>
      <c r="V692" s="11"/>
      <c r="W692" s="11"/>
      <c r="X692" s="11"/>
      <c r="Y692" s="11"/>
      <c r="Z692" s="11"/>
    </row>
    <row r="693" spans="1:26" ht="14.25" customHeight="1" x14ac:dyDescent="0.2">
      <c r="A693" s="8"/>
      <c r="B693" s="8"/>
      <c r="C693" s="11"/>
      <c r="D693" s="11"/>
      <c r="E693" s="11"/>
      <c r="F693" s="11"/>
      <c r="G693" s="23"/>
      <c r="H693" s="23"/>
      <c r="I693" s="11"/>
      <c r="J693" s="11"/>
      <c r="K693" s="11"/>
      <c r="L693" s="11"/>
      <c r="M693" s="11"/>
      <c r="N693" s="11"/>
      <c r="O693" s="11"/>
      <c r="P693" s="11"/>
      <c r="Q693" s="11"/>
      <c r="R693" s="11"/>
      <c r="S693" s="11"/>
      <c r="T693" s="11"/>
      <c r="U693" s="11"/>
      <c r="V693" s="11"/>
      <c r="W693" s="11"/>
      <c r="X693" s="11"/>
      <c r="Y693" s="11"/>
      <c r="Z693" s="11"/>
    </row>
    <row r="694" spans="1:26" ht="14.25" customHeight="1" x14ac:dyDescent="0.2">
      <c r="A694" s="8"/>
      <c r="B694" s="8"/>
      <c r="C694" s="11"/>
      <c r="D694" s="11"/>
      <c r="E694" s="11"/>
      <c r="F694" s="11"/>
      <c r="G694" s="23"/>
      <c r="H694" s="23"/>
      <c r="I694" s="11"/>
      <c r="J694" s="11"/>
      <c r="K694" s="11"/>
      <c r="L694" s="11"/>
      <c r="M694" s="11"/>
      <c r="N694" s="11"/>
      <c r="O694" s="11"/>
      <c r="P694" s="11"/>
      <c r="Q694" s="11"/>
      <c r="R694" s="11"/>
      <c r="S694" s="11"/>
      <c r="T694" s="11"/>
      <c r="U694" s="11"/>
      <c r="V694" s="11"/>
      <c r="W694" s="11"/>
      <c r="X694" s="11"/>
      <c r="Y694" s="11"/>
      <c r="Z694" s="11"/>
    </row>
    <row r="695" spans="1:26" ht="14.25" customHeight="1" x14ac:dyDescent="0.2">
      <c r="A695" s="8"/>
      <c r="B695" s="8"/>
      <c r="C695" s="11"/>
      <c r="D695" s="11"/>
      <c r="E695" s="11"/>
      <c r="F695" s="11"/>
      <c r="G695" s="23"/>
      <c r="H695" s="23"/>
      <c r="I695" s="11"/>
      <c r="J695" s="11"/>
      <c r="K695" s="11"/>
      <c r="L695" s="11"/>
      <c r="M695" s="11"/>
      <c r="N695" s="11"/>
      <c r="O695" s="11"/>
      <c r="P695" s="11"/>
      <c r="Q695" s="11"/>
      <c r="R695" s="11"/>
      <c r="S695" s="11"/>
      <c r="T695" s="11"/>
      <c r="U695" s="11"/>
      <c r="V695" s="11"/>
      <c r="W695" s="11"/>
      <c r="X695" s="11"/>
      <c r="Y695" s="11"/>
      <c r="Z695" s="11"/>
    </row>
    <row r="696" spans="1:26" ht="14.25" customHeight="1" x14ac:dyDescent="0.2">
      <c r="A696" s="8"/>
      <c r="B696" s="8"/>
      <c r="C696" s="11"/>
      <c r="D696" s="11"/>
      <c r="E696" s="11"/>
      <c r="F696" s="11"/>
      <c r="G696" s="23"/>
      <c r="H696" s="23"/>
      <c r="I696" s="11"/>
      <c r="J696" s="11"/>
      <c r="K696" s="11"/>
      <c r="L696" s="11"/>
      <c r="M696" s="11"/>
      <c r="N696" s="11"/>
      <c r="O696" s="11"/>
      <c r="P696" s="11"/>
      <c r="Q696" s="11"/>
      <c r="R696" s="11"/>
      <c r="S696" s="11"/>
      <c r="T696" s="11"/>
      <c r="U696" s="11"/>
      <c r="V696" s="11"/>
      <c r="W696" s="11"/>
      <c r="X696" s="11"/>
      <c r="Y696" s="11"/>
      <c r="Z696" s="11"/>
    </row>
    <row r="697" spans="1:26" ht="14.25" customHeight="1" x14ac:dyDescent="0.2">
      <c r="A697" s="8"/>
      <c r="B697" s="8"/>
      <c r="C697" s="11"/>
      <c r="D697" s="11"/>
      <c r="E697" s="11"/>
      <c r="F697" s="11"/>
      <c r="G697" s="23"/>
      <c r="H697" s="23"/>
      <c r="I697" s="11"/>
      <c r="J697" s="11"/>
      <c r="K697" s="11"/>
      <c r="L697" s="11"/>
      <c r="M697" s="11"/>
      <c r="N697" s="11"/>
      <c r="O697" s="11"/>
      <c r="P697" s="11"/>
      <c r="Q697" s="11"/>
      <c r="R697" s="11"/>
      <c r="S697" s="11"/>
      <c r="T697" s="11"/>
      <c r="U697" s="11"/>
      <c r="V697" s="11"/>
      <c r="W697" s="11"/>
      <c r="X697" s="11"/>
      <c r="Y697" s="11"/>
      <c r="Z697" s="11"/>
    </row>
    <row r="698" spans="1:26" ht="14.25" customHeight="1" x14ac:dyDescent="0.2">
      <c r="A698" s="8"/>
      <c r="B698" s="8"/>
      <c r="C698" s="11"/>
      <c r="D698" s="11"/>
      <c r="E698" s="11"/>
      <c r="F698" s="11"/>
      <c r="G698" s="23"/>
      <c r="H698" s="23"/>
      <c r="I698" s="11"/>
      <c r="J698" s="11"/>
      <c r="K698" s="11"/>
      <c r="L698" s="11"/>
      <c r="M698" s="11"/>
      <c r="N698" s="11"/>
      <c r="O698" s="11"/>
      <c r="P698" s="11"/>
      <c r="Q698" s="11"/>
      <c r="R698" s="11"/>
      <c r="S698" s="11"/>
      <c r="T698" s="11"/>
      <c r="U698" s="11"/>
      <c r="V698" s="11"/>
      <c r="W698" s="11"/>
      <c r="X698" s="11"/>
      <c r="Y698" s="11"/>
      <c r="Z698" s="11"/>
    </row>
    <row r="699" spans="1:26" ht="14.25" customHeight="1" x14ac:dyDescent="0.2">
      <c r="A699" s="8"/>
      <c r="B699" s="8"/>
      <c r="C699" s="11"/>
      <c r="D699" s="11"/>
      <c r="E699" s="11"/>
      <c r="F699" s="11"/>
      <c r="G699" s="23"/>
      <c r="H699" s="23"/>
      <c r="I699" s="11"/>
      <c r="J699" s="11"/>
      <c r="K699" s="11"/>
      <c r="L699" s="11"/>
      <c r="M699" s="11"/>
      <c r="N699" s="11"/>
      <c r="O699" s="11"/>
      <c r="P699" s="11"/>
      <c r="Q699" s="11"/>
      <c r="R699" s="11"/>
      <c r="S699" s="11"/>
      <c r="T699" s="11"/>
      <c r="U699" s="11"/>
      <c r="V699" s="11"/>
      <c r="W699" s="11"/>
      <c r="X699" s="11"/>
      <c r="Y699" s="11"/>
      <c r="Z699" s="11"/>
    </row>
    <row r="700" spans="1:26" ht="14.25" customHeight="1" x14ac:dyDescent="0.2">
      <c r="A700" s="8"/>
      <c r="B700" s="8"/>
      <c r="C700" s="11"/>
      <c r="D700" s="11"/>
      <c r="E700" s="11"/>
      <c r="F700" s="11"/>
      <c r="G700" s="23"/>
      <c r="H700" s="23"/>
      <c r="I700" s="11"/>
      <c r="J700" s="11"/>
      <c r="K700" s="11"/>
      <c r="L700" s="11"/>
      <c r="M700" s="11"/>
      <c r="N700" s="11"/>
      <c r="O700" s="11"/>
      <c r="P700" s="11"/>
      <c r="Q700" s="11"/>
      <c r="R700" s="11"/>
      <c r="S700" s="11"/>
      <c r="T700" s="11"/>
      <c r="U700" s="11"/>
      <c r="V700" s="11"/>
      <c r="W700" s="11"/>
      <c r="X700" s="11"/>
      <c r="Y700" s="11"/>
      <c r="Z700" s="11"/>
    </row>
    <row r="701" spans="1:26" ht="14.25" customHeight="1" x14ac:dyDescent="0.2">
      <c r="A701" s="8"/>
      <c r="B701" s="8"/>
      <c r="C701" s="11"/>
      <c r="D701" s="11"/>
      <c r="E701" s="11"/>
      <c r="F701" s="11"/>
      <c r="G701" s="23"/>
      <c r="H701" s="23"/>
      <c r="I701" s="11"/>
      <c r="J701" s="11"/>
      <c r="K701" s="11"/>
      <c r="L701" s="11"/>
      <c r="M701" s="11"/>
      <c r="N701" s="11"/>
      <c r="O701" s="11"/>
      <c r="P701" s="11"/>
      <c r="Q701" s="11"/>
      <c r="R701" s="11"/>
      <c r="S701" s="11"/>
      <c r="T701" s="11"/>
      <c r="U701" s="11"/>
      <c r="V701" s="11"/>
      <c r="W701" s="11"/>
      <c r="X701" s="11"/>
      <c r="Y701" s="11"/>
      <c r="Z701" s="11"/>
    </row>
    <row r="702" spans="1:26" ht="14.25" customHeight="1" x14ac:dyDescent="0.2">
      <c r="A702" s="8"/>
      <c r="B702" s="8"/>
      <c r="C702" s="11"/>
      <c r="D702" s="11"/>
      <c r="E702" s="11"/>
      <c r="F702" s="11"/>
      <c r="G702" s="23"/>
      <c r="H702" s="23"/>
      <c r="I702" s="11"/>
      <c r="J702" s="11"/>
      <c r="K702" s="11"/>
      <c r="L702" s="11"/>
      <c r="M702" s="11"/>
      <c r="N702" s="11"/>
      <c r="O702" s="11"/>
      <c r="P702" s="11"/>
      <c r="Q702" s="11"/>
      <c r="R702" s="11"/>
      <c r="S702" s="11"/>
      <c r="T702" s="11"/>
      <c r="U702" s="11"/>
      <c r="V702" s="11"/>
      <c r="W702" s="11"/>
      <c r="X702" s="11"/>
      <c r="Y702" s="11"/>
      <c r="Z702" s="11"/>
    </row>
    <row r="703" spans="1:26" ht="14.25" customHeight="1" x14ac:dyDescent="0.2">
      <c r="A703" s="8"/>
      <c r="B703" s="8"/>
      <c r="C703" s="11"/>
      <c r="D703" s="11"/>
      <c r="E703" s="11"/>
      <c r="F703" s="11"/>
      <c r="G703" s="23"/>
      <c r="H703" s="23"/>
      <c r="I703" s="11"/>
      <c r="J703" s="11"/>
      <c r="K703" s="11"/>
      <c r="L703" s="11"/>
      <c r="M703" s="11"/>
      <c r="N703" s="11"/>
      <c r="O703" s="11"/>
      <c r="P703" s="11"/>
      <c r="Q703" s="11"/>
      <c r="R703" s="11"/>
      <c r="S703" s="11"/>
      <c r="T703" s="11"/>
      <c r="U703" s="11"/>
      <c r="V703" s="11"/>
      <c r="W703" s="11"/>
      <c r="X703" s="11"/>
      <c r="Y703" s="11"/>
      <c r="Z703" s="11"/>
    </row>
    <row r="704" spans="1:26" ht="14.25" customHeight="1" x14ac:dyDescent="0.2">
      <c r="A704" s="8"/>
      <c r="B704" s="8"/>
      <c r="C704" s="11"/>
      <c r="D704" s="11"/>
      <c r="E704" s="11"/>
      <c r="F704" s="11"/>
      <c r="G704" s="23"/>
      <c r="H704" s="23"/>
      <c r="I704" s="11"/>
      <c r="J704" s="11"/>
      <c r="K704" s="11"/>
      <c r="L704" s="11"/>
      <c r="M704" s="11"/>
      <c r="N704" s="11"/>
      <c r="O704" s="11"/>
      <c r="P704" s="11"/>
      <c r="Q704" s="11"/>
      <c r="R704" s="11"/>
      <c r="S704" s="11"/>
      <c r="T704" s="11"/>
      <c r="U704" s="11"/>
      <c r="V704" s="11"/>
      <c r="W704" s="11"/>
      <c r="X704" s="11"/>
      <c r="Y704" s="11"/>
      <c r="Z704" s="11"/>
    </row>
    <row r="705" spans="1:26" ht="14.25" customHeight="1" x14ac:dyDescent="0.2">
      <c r="A705" s="8"/>
      <c r="B705" s="8"/>
      <c r="C705" s="11"/>
      <c r="D705" s="11"/>
      <c r="E705" s="11"/>
      <c r="F705" s="11"/>
      <c r="G705" s="23"/>
      <c r="H705" s="23"/>
      <c r="I705" s="11"/>
      <c r="J705" s="11"/>
      <c r="K705" s="11"/>
      <c r="L705" s="11"/>
      <c r="M705" s="11"/>
      <c r="N705" s="11"/>
      <c r="O705" s="11"/>
      <c r="P705" s="11"/>
      <c r="Q705" s="11"/>
      <c r="R705" s="11"/>
      <c r="S705" s="11"/>
      <c r="T705" s="11"/>
      <c r="U705" s="11"/>
      <c r="V705" s="11"/>
      <c r="W705" s="11"/>
      <c r="X705" s="11"/>
      <c r="Y705" s="11"/>
      <c r="Z705" s="11"/>
    </row>
    <row r="706" spans="1:26" ht="14.25" customHeight="1" x14ac:dyDescent="0.2">
      <c r="A706" s="8"/>
      <c r="B706" s="8"/>
      <c r="C706" s="11"/>
      <c r="D706" s="11"/>
      <c r="E706" s="11"/>
      <c r="F706" s="11"/>
      <c r="G706" s="23"/>
      <c r="H706" s="23"/>
      <c r="I706" s="11"/>
      <c r="J706" s="11"/>
      <c r="K706" s="11"/>
      <c r="L706" s="11"/>
      <c r="M706" s="11"/>
      <c r="N706" s="11"/>
      <c r="O706" s="11"/>
      <c r="P706" s="11"/>
      <c r="Q706" s="11"/>
      <c r="R706" s="11"/>
      <c r="S706" s="11"/>
      <c r="T706" s="11"/>
      <c r="U706" s="11"/>
      <c r="V706" s="11"/>
      <c r="W706" s="11"/>
      <c r="X706" s="11"/>
      <c r="Y706" s="11"/>
      <c r="Z706" s="11"/>
    </row>
    <row r="707" spans="1:26" ht="14.25" customHeight="1" x14ac:dyDescent="0.2">
      <c r="A707" s="8"/>
      <c r="B707" s="8"/>
      <c r="C707" s="11"/>
      <c r="D707" s="11"/>
      <c r="E707" s="11"/>
      <c r="F707" s="11"/>
      <c r="G707" s="23"/>
      <c r="H707" s="23"/>
      <c r="I707" s="11"/>
      <c r="J707" s="11"/>
      <c r="K707" s="11"/>
      <c r="L707" s="11"/>
      <c r="M707" s="11"/>
      <c r="N707" s="11"/>
      <c r="O707" s="11"/>
      <c r="P707" s="11"/>
      <c r="Q707" s="11"/>
      <c r="R707" s="11"/>
      <c r="S707" s="11"/>
      <c r="T707" s="11"/>
      <c r="U707" s="11"/>
      <c r="V707" s="11"/>
      <c r="W707" s="11"/>
      <c r="X707" s="11"/>
      <c r="Y707" s="11"/>
      <c r="Z707" s="11"/>
    </row>
    <row r="708" spans="1:26" ht="14.25" customHeight="1" x14ac:dyDescent="0.2">
      <c r="A708" s="8"/>
      <c r="B708" s="8"/>
      <c r="C708" s="11"/>
      <c r="D708" s="11"/>
      <c r="E708" s="11"/>
      <c r="F708" s="11"/>
      <c r="G708" s="23"/>
      <c r="H708" s="23"/>
      <c r="I708" s="11"/>
      <c r="J708" s="11"/>
      <c r="K708" s="11"/>
      <c r="L708" s="11"/>
      <c r="M708" s="11"/>
      <c r="N708" s="11"/>
      <c r="O708" s="11"/>
      <c r="P708" s="11"/>
      <c r="Q708" s="11"/>
      <c r="R708" s="11"/>
      <c r="S708" s="11"/>
      <c r="T708" s="11"/>
      <c r="U708" s="11"/>
      <c r="V708" s="11"/>
      <c r="W708" s="11"/>
      <c r="X708" s="11"/>
      <c r="Y708" s="11"/>
      <c r="Z708" s="11"/>
    </row>
    <row r="709" spans="1:26" ht="14.25" customHeight="1" x14ac:dyDescent="0.2">
      <c r="A709" s="8"/>
      <c r="B709" s="8"/>
      <c r="C709" s="11"/>
      <c r="D709" s="11"/>
      <c r="E709" s="11"/>
      <c r="F709" s="11"/>
      <c r="G709" s="23"/>
      <c r="H709" s="23"/>
      <c r="I709" s="11"/>
      <c r="J709" s="11"/>
      <c r="K709" s="11"/>
      <c r="L709" s="11"/>
      <c r="M709" s="11"/>
      <c r="N709" s="11"/>
      <c r="O709" s="11"/>
      <c r="P709" s="11"/>
      <c r="Q709" s="11"/>
      <c r="R709" s="11"/>
      <c r="S709" s="11"/>
      <c r="T709" s="11"/>
      <c r="U709" s="11"/>
      <c r="V709" s="11"/>
      <c r="W709" s="11"/>
      <c r="X709" s="11"/>
      <c r="Y709" s="11"/>
      <c r="Z709" s="11"/>
    </row>
    <row r="710" spans="1:26" ht="14.25" customHeight="1" x14ac:dyDescent="0.2">
      <c r="A710" s="8"/>
      <c r="B710" s="8"/>
      <c r="C710" s="11"/>
      <c r="D710" s="11"/>
      <c r="E710" s="11"/>
      <c r="F710" s="11"/>
      <c r="G710" s="23"/>
      <c r="H710" s="23"/>
      <c r="I710" s="11"/>
      <c r="J710" s="11"/>
      <c r="K710" s="11"/>
      <c r="L710" s="11"/>
      <c r="M710" s="11"/>
      <c r="N710" s="11"/>
      <c r="O710" s="11"/>
      <c r="P710" s="11"/>
      <c r="Q710" s="11"/>
      <c r="R710" s="11"/>
      <c r="S710" s="11"/>
      <c r="T710" s="11"/>
      <c r="U710" s="11"/>
      <c r="V710" s="11"/>
      <c r="W710" s="11"/>
      <c r="X710" s="11"/>
      <c r="Y710" s="11"/>
      <c r="Z710" s="11"/>
    </row>
    <row r="711" spans="1:26" ht="14.25" customHeight="1" x14ac:dyDescent="0.2">
      <c r="A711" s="8"/>
      <c r="B711" s="8"/>
      <c r="C711" s="11"/>
      <c r="D711" s="11"/>
      <c r="E711" s="11"/>
      <c r="F711" s="11"/>
      <c r="G711" s="23"/>
      <c r="H711" s="23"/>
      <c r="I711" s="11"/>
      <c r="J711" s="11"/>
      <c r="K711" s="11"/>
      <c r="L711" s="11"/>
      <c r="M711" s="11"/>
      <c r="N711" s="11"/>
      <c r="O711" s="11"/>
      <c r="P711" s="11"/>
      <c r="Q711" s="11"/>
      <c r="R711" s="11"/>
      <c r="S711" s="11"/>
      <c r="T711" s="11"/>
      <c r="U711" s="11"/>
      <c r="V711" s="11"/>
      <c r="W711" s="11"/>
      <c r="X711" s="11"/>
      <c r="Y711" s="11"/>
      <c r="Z711" s="11"/>
    </row>
    <row r="712" spans="1:26" ht="14.25" customHeight="1" x14ac:dyDescent="0.2">
      <c r="A712" s="8"/>
      <c r="B712" s="8"/>
      <c r="C712" s="11"/>
      <c r="D712" s="11"/>
      <c r="E712" s="11"/>
      <c r="F712" s="11"/>
      <c r="G712" s="23"/>
      <c r="H712" s="23"/>
      <c r="I712" s="11"/>
      <c r="J712" s="11"/>
      <c r="K712" s="11"/>
      <c r="L712" s="11"/>
      <c r="M712" s="11"/>
      <c r="N712" s="11"/>
      <c r="O712" s="11"/>
      <c r="P712" s="11"/>
      <c r="Q712" s="11"/>
      <c r="R712" s="11"/>
      <c r="S712" s="11"/>
      <c r="T712" s="11"/>
      <c r="U712" s="11"/>
      <c r="V712" s="11"/>
      <c r="W712" s="11"/>
      <c r="X712" s="11"/>
      <c r="Y712" s="11"/>
      <c r="Z712" s="11"/>
    </row>
    <row r="713" spans="1:26" ht="14.25" customHeight="1" x14ac:dyDescent="0.2">
      <c r="A713" s="8"/>
      <c r="B713" s="8"/>
      <c r="C713" s="11"/>
      <c r="D713" s="11"/>
      <c r="E713" s="11"/>
      <c r="F713" s="11"/>
      <c r="G713" s="23"/>
      <c r="H713" s="23"/>
      <c r="I713" s="11"/>
      <c r="J713" s="11"/>
      <c r="K713" s="11"/>
      <c r="L713" s="11"/>
      <c r="M713" s="11"/>
      <c r="N713" s="11"/>
      <c r="O713" s="11"/>
      <c r="P713" s="11"/>
      <c r="Q713" s="11"/>
      <c r="R713" s="11"/>
      <c r="S713" s="11"/>
      <c r="T713" s="11"/>
      <c r="U713" s="11"/>
      <c r="V713" s="11"/>
      <c r="W713" s="11"/>
      <c r="X713" s="11"/>
      <c r="Y713" s="11"/>
      <c r="Z713" s="11"/>
    </row>
    <row r="714" spans="1:26" ht="14.25" customHeight="1" x14ac:dyDescent="0.2">
      <c r="A714" s="8"/>
      <c r="B714" s="8"/>
      <c r="C714" s="11"/>
      <c r="D714" s="11"/>
      <c r="E714" s="11"/>
      <c r="F714" s="11"/>
      <c r="G714" s="23"/>
      <c r="H714" s="23"/>
      <c r="I714" s="11"/>
      <c r="J714" s="11"/>
      <c r="K714" s="11"/>
      <c r="L714" s="11"/>
      <c r="M714" s="11"/>
      <c r="N714" s="11"/>
      <c r="O714" s="11"/>
      <c r="P714" s="11"/>
      <c r="Q714" s="11"/>
      <c r="R714" s="11"/>
      <c r="S714" s="11"/>
      <c r="T714" s="11"/>
      <c r="U714" s="11"/>
      <c r="V714" s="11"/>
      <c r="W714" s="11"/>
      <c r="X714" s="11"/>
      <c r="Y714" s="11"/>
      <c r="Z714" s="11"/>
    </row>
    <row r="715" spans="1:26" ht="14.25" customHeight="1" x14ac:dyDescent="0.2">
      <c r="A715" s="8"/>
      <c r="B715" s="8"/>
      <c r="C715" s="11"/>
      <c r="D715" s="11"/>
      <c r="E715" s="11"/>
      <c r="F715" s="11"/>
      <c r="G715" s="23"/>
      <c r="H715" s="23"/>
      <c r="I715" s="11"/>
      <c r="J715" s="11"/>
      <c r="K715" s="11"/>
      <c r="L715" s="11"/>
      <c r="M715" s="11"/>
      <c r="N715" s="11"/>
      <c r="O715" s="11"/>
      <c r="P715" s="11"/>
      <c r="Q715" s="11"/>
      <c r="R715" s="11"/>
      <c r="S715" s="11"/>
      <c r="T715" s="11"/>
      <c r="U715" s="11"/>
      <c r="V715" s="11"/>
      <c r="W715" s="11"/>
      <c r="X715" s="11"/>
      <c r="Y715" s="11"/>
      <c r="Z715" s="11"/>
    </row>
    <row r="716" spans="1:26" ht="14.25" customHeight="1" x14ac:dyDescent="0.2">
      <c r="A716" s="8"/>
      <c r="B716" s="8"/>
      <c r="C716" s="11"/>
      <c r="D716" s="11"/>
      <c r="E716" s="11"/>
      <c r="F716" s="11"/>
      <c r="G716" s="23"/>
      <c r="H716" s="23"/>
      <c r="I716" s="11"/>
      <c r="J716" s="11"/>
      <c r="K716" s="11"/>
      <c r="L716" s="11"/>
      <c r="M716" s="11"/>
      <c r="N716" s="11"/>
      <c r="O716" s="11"/>
      <c r="P716" s="11"/>
      <c r="Q716" s="11"/>
      <c r="R716" s="11"/>
      <c r="S716" s="11"/>
      <c r="T716" s="11"/>
      <c r="U716" s="11"/>
      <c r="V716" s="11"/>
      <c r="W716" s="11"/>
      <c r="X716" s="11"/>
      <c r="Y716" s="11"/>
      <c r="Z716" s="11"/>
    </row>
    <row r="717" spans="1:26" ht="14.25" customHeight="1" x14ac:dyDescent="0.2">
      <c r="A717" s="8"/>
      <c r="B717" s="8"/>
      <c r="C717" s="11"/>
      <c r="D717" s="11"/>
      <c r="E717" s="11"/>
      <c r="F717" s="11"/>
      <c r="G717" s="23"/>
      <c r="H717" s="23"/>
      <c r="I717" s="11"/>
      <c r="J717" s="11"/>
      <c r="K717" s="11"/>
      <c r="L717" s="11"/>
      <c r="M717" s="11"/>
      <c r="N717" s="11"/>
      <c r="O717" s="11"/>
      <c r="P717" s="11"/>
      <c r="Q717" s="11"/>
      <c r="R717" s="11"/>
      <c r="S717" s="11"/>
      <c r="T717" s="11"/>
      <c r="U717" s="11"/>
      <c r="V717" s="11"/>
      <c r="W717" s="11"/>
      <c r="X717" s="11"/>
      <c r="Y717" s="11"/>
      <c r="Z717" s="11"/>
    </row>
    <row r="718" spans="1:26" ht="14.25" customHeight="1" x14ac:dyDescent="0.2">
      <c r="A718" s="8"/>
      <c r="B718" s="8"/>
      <c r="C718" s="11"/>
      <c r="D718" s="11"/>
      <c r="E718" s="11"/>
      <c r="F718" s="11"/>
      <c r="G718" s="23"/>
      <c r="H718" s="23"/>
      <c r="I718" s="11"/>
      <c r="J718" s="11"/>
      <c r="K718" s="11"/>
      <c r="L718" s="11"/>
      <c r="M718" s="11"/>
      <c r="N718" s="11"/>
      <c r="O718" s="11"/>
      <c r="P718" s="11"/>
      <c r="Q718" s="11"/>
      <c r="R718" s="11"/>
      <c r="S718" s="11"/>
      <c r="T718" s="11"/>
      <c r="U718" s="11"/>
      <c r="V718" s="11"/>
      <c r="W718" s="11"/>
      <c r="X718" s="11"/>
      <c r="Y718" s="11"/>
      <c r="Z718" s="11"/>
    </row>
    <row r="719" spans="1:26" ht="14.25" customHeight="1" x14ac:dyDescent="0.2">
      <c r="A719" s="8"/>
      <c r="B719" s="8"/>
      <c r="C719" s="11"/>
      <c r="D719" s="11"/>
      <c r="E719" s="11"/>
      <c r="F719" s="11"/>
      <c r="G719" s="23"/>
      <c r="H719" s="23"/>
      <c r="I719" s="11"/>
      <c r="J719" s="11"/>
      <c r="K719" s="11"/>
      <c r="L719" s="11"/>
      <c r="M719" s="11"/>
      <c r="N719" s="11"/>
      <c r="O719" s="11"/>
      <c r="P719" s="11"/>
      <c r="Q719" s="11"/>
      <c r="R719" s="11"/>
      <c r="S719" s="11"/>
      <c r="T719" s="11"/>
      <c r="U719" s="11"/>
      <c r="V719" s="11"/>
      <c r="W719" s="11"/>
      <c r="X719" s="11"/>
      <c r="Y719" s="11"/>
      <c r="Z719" s="11"/>
    </row>
    <row r="720" spans="1:26" ht="14.25" customHeight="1" x14ac:dyDescent="0.2">
      <c r="A720" s="8"/>
      <c r="B720" s="8"/>
      <c r="C720" s="11"/>
      <c r="D720" s="11"/>
      <c r="E720" s="11"/>
      <c r="F720" s="11"/>
      <c r="G720" s="23"/>
      <c r="H720" s="23"/>
      <c r="I720" s="11"/>
      <c r="J720" s="11"/>
      <c r="K720" s="11"/>
      <c r="L720" s="11"/>
      <c r="M720" s="11"/>
      <c r="N720" s="11"/>
      <c r="O720" s="11"/>
      <c r="P720" s="11"/>
      <c r="Q720" s="11"/>
      <c r="R720" s="11"/>
      <c r="S720" s="11"/>
      <c r="T720" s="11"/>
      <c r="U720" s="11"/>
      <c r="V720" s="11"/>
      <c r="W720" s="11"/>
      <c r="X720" s="11"/>
      <c r="Y720" s="11"/>
      <c r="Z720" s="11"/>
    </row>
    <row r="721" spans="1:26" ht="14.25" customHeight="1" x14ac:dyDescent="0.2">
      <c r="A721" s="8"/>
      <c r="B721" s="8"/>
      <c r="C721" s="11"/>
      <c r="D721" s="11"/>
      <c r="E721" s="11"/>
      <c r="F721" s="11"/>
      <c r="G721" s="23"/>
      <c r="H721" s="23"/>
      <c r="I721" s="11"/>
      <c r="J721" s="11"/>
      <c r="K721" s="11"/>
      <c r="L721" s="11"/>
      <c r="M721" s="11"/>
      <c r="N721" s="11"/>
      <c r="O721" s="11"/>
      <c r="P721" s="11"/>
      <c r="Q721" s="11"/>
      <c r="R721" s="11"/>
      <c r="S721" s="11"/>
      <c r="T721" s="11"/>
      <c r="U721" s="11"/>
      <c r="V721" s="11"/>
      <c r="W721" s="11"/>
      <c r="X721" s="11"/>
      <c r="Y721" s="11"/>
      <c r="Z721" s="11"/>
    </row>
    <row r="722" spans="1:26" ht="14.25" customHeight="1" x14ac:dyDescent="0.2">
      <c r="A722" s="8"/>
      <c r="B722" s="8"/>
      <c r="C722" s="11"/>
      <c r="D722" s="11"/>
      <c r="E722" s="11"/>
      <c r="F722" s="11"/>
      <c r="G722" s="23"/>
      <c r="H722" s="23"/>
      <c r="I722" s="11"/>
      <c r="J722" s="11"/>
      <c r="K722" s="11"/>
      <c r="L722" s="11"/>
      <c r="M722" s="11"/>
      <c r="N722" s="11"/>
      <c r="O722" s="11"/>
      <c r="P722" s="11"/>
      <c r="Q722" s="11"/>
      <c r="R722" s="11"/>
      <c r="S722" s="11"/>
      <c r="T722" s="11"/>
      <c r="U722" s="11"/>
      <c r="V722" s="11"/>
      <c r="W722" s="11"/>
      <c r="X722" s="11"/>
      <c r="Y722" s="11"/>
      <c r="Z722" s="11"/>
    </row>
    <row r="723" spans="1:26" ht="14.25" customHeight="1" x14ac:dyDescent="0.2">
      <c r="A723" s="8"/>
      <c r="B723" s="8"/>
      <c r="C723" s="11"/>
      <c r="D723" s="11"/>
      <c r="E723" s="11"/>
      <c r="F723" s="11"/>
      <c r="G723" s="23"/>
      <c r="H723" s="23"/>
      <c r="I723" s="11"/>
      <c r="J723" s="11"/>
      <c r="K723" s="11"/>
      <c r="L723" s="11"/>
      <c r="M723" s="11"/>
      <c r="N723" s="11"/>
      <c r="O723" s="11"/>
      <c r="P723" s="11"/>
      <c r="Q723" s="11"/>
      <c r="R723" s="11"/>
      <c r="S723" s="11"/>
      <c r="T723" s="11"/>
      <c r="U723" s="11"/>
      <c r="V723" s="11"/>
      <c r="W723" s="11"/>
      <c r="X723" s="11"/>
      <c r="Y723" s="11"/>
      <c r="Z723" s="11"/>
    </row>
    <row r="724" spans="1:26" ht="14.25" customHeight="1" x14ac:dyDescent="0.2">
      <c r="A724" s="8"/>
      <c r="B724" s="8"/>
      <c r="C724" s="11"/>
      <c r="D724" s="11"/>
      <c r="E724" s="11"/>
      <c r="F724" s="11"/>
      <c r="G724" s="23"/>
      <c r="H724" s="23"/>
      <c r="I724" s="11"/>
      <c r="J724" s="11"/>
      <c r="K724" s="11"/>
      <c r="L724" s="11"/>
      <c r="M724" s="11"/>
      <c r="N724" s="11"/>
      <c r="O724" s="11"/>
      <c r="P724" s="11"/>
      <c r="Q724" s="11"/>
      <c r="R724" s="11"/>
      <c r="S724" s="11"/>
      <c r="T724" s="11"/>
      <c r="U724" s="11"/>
      <c r="V724" s="11"/>
      <c r="W724" s="11"/>
      <c r="X724" s="11"/>
      <c r="Y724" s="11"/>
      <c r="Z724" s="11"/>
    </row>
    <row r="725" spans="1:26" ht="14.25" customHeight="1" x14ac:dyDescent="0.2">
      <c r="A725" s="8"/>
      <c r="B725" s="8"/>
      <c r="C725" s="11"/>
      <c r="D725" s="11"/>
      <c r="E725" s="11"/>
      <c r="F725" s="11"/>
      <c r="G725" s="23"/>
      <c r="H725" s="23"/>
      <c r="I725" s="11"/>
      <c r="J725" s="11"/>
      <c r="K725" s="11"/>
      <c r="L725" s="11"/>
      <c r="M725" s="11"/>
      <c r="N725" s="11"/>
      <c r="O725" s="11"/>
      <c r="P725" s="11"/>
      <c r="Q725" s="11"/>
      <c r="R725" s="11"/>
      <c r="S725" s="11"/>
      <c r="T725" s="11"/>
      <c r="U725" s="11"/>
      <c r="V725" s="11"/>
      <c r="W725" s="11"/>
      <c r="X725" s="11"/>
      <c r="Y725" s="11"/>
      <c r="Z725" s="11"/>
    </row>
    <row r="726" spans="1:26" ht="14.25" customHeight="1" x14ac:dyDescent="0.2">
      <c r="A726" s="8"/>
      <c r="B726" s="8"/>
      <c r="C726" s="11"/>
      <c r="D726" s="11"/>
      <c r="E726" s="11"/>
      <c r="F726" s="11"/>
      <c r="G726" s="23"/>
      <c r="H726" s="23"/>
      <c r="I726" s="11"/>
      <c r="J726" s="11"/>
      <c r="K726" s="11"/>
      <c r="L726" s="11"/>
      <c r="M726" s="11"/>
      <c r="N726" s="11"/>
      <c r="O726" s="11"/>
      <c r="P726" s="11"/>
      <c r="Q726" s="11"/>
      <c r="R726" s="11"/>
      <c r="S726" s="11"/>
      <c r="T726" s="11"/>
      <c r="U726" s="11"/>
      <c r="V726" s="11"/>
      <c r="W726" s="11"/>
      <c r="X726" s="11"/>
      <c r="Y726" s="11"/>
      <c r="Z726" s="11"/>
    </row>
    <row r="727" spans="1:26" ht="14.25" customHeight="1" x14ac:dyDescent="0.2">
      <c r="A727" s="8"/>
      <c r="B727" s="8"/>
      <c r="C727" s="11"/>
      <c r="D727" s="11"/>
      <c r="E727" s="11"/>
      <c r="F727" s="11"/>
      <c r="G727" s="23"/>
      <c r="H727" s="23"/>
      <c r="I727" s="11"/>
      <c r="J727" s="11"/>
      <c r="K727" s="11"/>
      <c r="L727" s="11"/>
      <c r="M727" s="11"/>
      <c r="N727" s="11"/>
      <c r="O727" s="11"/>
      <c r="P727" s="11"/>
      <c r="Q727" s="11"/>
      <c r="R727" s="11"/>
      <c r="S727" s="11"/>
      <c r="T727" s="11"/>
      <c r="U727" s="11"/>
      <c r="V727" s="11"/>
      <c r="W727" s="11"/>
      <c r="X727" s="11"/>
      <c r="Y727" s="11"/>
      <c r="Z727" s="11"/>
    </row>
    <row r="728" spans="1:26" ht="14.25" customHeight="1" x14ac:dyDescent="0.2">
      <c r="A728" s="8"/>
      <c r="B728" s="8"/>
      <c r="C728" s="11"/>
      <c r="D728" s="11"/>
      <c r="E728" s="11"/>
      <c r="F728" s="11"/>
      <c r="G728" s="23"/>
      <c r="H728" s="23"/>
      <c r="I728" s="11"/>
      <c r="J728" s="11"/>
      <c r="K728" s="11"/>
      <c r="L728" s="11"/>
      <c r="M728" s="11"/>
      <c r="N728" s="11"/>
      <c r="O728" s="11"/>
      <c r="P728" s="11"/>
      <c r="Q728" s="11"/>
      <c r="R728" s="11"/>
      <c r="S728" s="11"/>
      <c r="T728" s="11"/>
      <c r="U728" s="11"/>
      <c r="V728" s="11"/>
      <c r="W728" s="11"/>
      <c r="X728" s="11"/>
      <c r="Y728" s="11"/>
      <c r="Z728" s="11"/>
    </row>
    <row r="729" spans="1:26" ht="14.25" customHeight="1" x14ac:dyDescent="0.2">
      <c r="A729" s="8"/>
      <c r="B729" s="8"/>
      <c r="C729" s="11"/>
      <c r="D729" s="11"/>
      <c r="E729" s="11"/>
      <c r="F729" s="11"/>
      <c r="G729" s="23"/>
      <c r="H729" s="23"/>
      <c r="I729" s="11"/>
      <c r="J729" s="11"/>
      <c r="K729" s="11"/>
      <c r="L729" s="11"/>
      <c r="M729" s="11"/>
      <c r="N729" s="11"/>
      <c r="O729" s="11"/>
      <c r="P729" s="11"/>
      <c r="Q729" s="11"/>
      <c r="R729" s="11"/>
      <c r="S729" s="11"/>
      <c r="T729" s="11"/>
      <c r="U729" s="11"/>
      <c r="V729" s="11"/>
      <c r="W729" s="11"/>
      <c r="X729" s="11"/>
      <c r="Y729" s="11"/>
      <c r="Z729" s="11"/>
    </row>
    <row r="730" spans="1:26" ht="14.25" customHeight="1" x14ac:dyDescent="0.2">
      <c r="A730" s="8"/>
      <c r="B730" s="8"/>
      <c r="C730" s="11"/>
      <c r="D730" s="11"/>
      <c r="E730" s="11"/>
      <c r="F730" s="11"/>
      <c r="G730" s="23"/>
      <c r="H730" s="23"/>
      <c r="I730" s="11"/>
      <c r="J730" s="11"/>
      <c r="K730" s="11"/>
      <c r="L730" s="11"/>
      <c r="M730" s="11"/>
      <c r="N730" s="11"/>
      <c r="O730" s="11"/>
      <c r="P730" s="11"/>
      <c r="Q730" s="11"/>
      <c r="R730" s="11"/>
      <c r="S730" s="11"/>
      <c r="T730" s="11"/>
      <c r="U730" s="11"/>
      <c r="V730" s="11"/>
      <c r="W730" s="11"/>
      <c r="X730" s="11"/>
      <c r="Y730" s="11"/>
      <c r="Z730" s="11"/>
    </row>
    <row r="731" spans="1:26" ht="14.25" customHeight="1" x14ac:dyDescent="0.2">
      <c r="A731" s="8"/>
      <c r="B731" s="8"/>
      <c r="C731" s="11"/>
      <c r="D731" s="11"/>
      <c r="E731" s="11"/>
      <c r="F731" s="11"/>
      <c r="G731" s="23"/>
      <c r="H731" s="23"/>
      <c r="I731" s="11"/>
      <c r="J731" s="11"/>
      <c r="K731" s="11"/>
      <c r="L731" s="11"/>
      <c r="M731" s="11"/>
      <c r="N731" s="11"/>
      <c r="O731" s="11"/>
      <c r="P731" s="11"/>
      <c r="Q731" s="11"/>
      <c r="R731" s="11"/>
      <c r="S731" s="11"/>
      <c r="T731" s="11"/>
      <c r="U731" s="11"/>
      <c r="V731" s="11"/>
      <c r="W731" s="11"/>
      <c r="X731" s="11"/>
      <c r="Y731" s="11"/>
      <c r="Z731" s="11"/>
    </row>
    <row r="732" spans="1:26" ht="14.25" customHeight="1" x14ac:dyDescent="0.2">
      <c r="A732" s="8"/>
      <c r="B732" s="8"/>
      <c r="C732" s="11"/>
      <c r="D732" s="11"/>
      <c r="E732" s="11"/>
      <c r="F732" s="11"/>
      <c r="G732" s="23"/>
      <c r="H732" s="23"/>
      <c r="I732" s="11"/>
      <c r="J732" s="11"/>
      <c r="K732" s="11"/>
      <c r="L732" s="11"/>
      <c r="M732" s="11"/>
      <c r="N732" s="11"/>
      <c r="O732" s="11"/>
      <c r="P732" s="11"/>
      <c r="Q732" s="11"/>
      <c r="R732" s="11"/>
      <c r="S732" s="11"/>
      <c r="T732" s="11"/>
      <c r="U732" s="11"/>
      <c r="V732" s="11"/>
      <c r="W732" s="11"/>
      <c r="X732" s="11"/>
      <c r="Y732" s="11"/>
      <c r="Z732" s="11"/>
    </row>
    <row r="733" spans="1:26" ht="14.25" customHeight="1" x14ac:dyDescent="0.2">
      <c r="A733" s="8"/>
      <c r="B733" s="8"/>
      <c r="C733" s="11"/>
      <c r="D733" s="11"/>
      <c r="E733" s="11"/>
      <c r="F733" s="11"/>
      <c r="G733" s="23"/>
      <c r="H733" s="23"/>
      <c r="I733" s="11"/>
      <c r="J733" s="11"/>
      <c r="K733" s="11"/>
      <c r="L733" s="11"/>
      <c r="M733" s="11"/>
      <c r="N733" s="11"/>
      <c r="O733" s="11"/>
      <c r="P733" s="11"/>
      <c r="Q733" s="11"/>
      <c r="R733" s="11"/>
      <c r="S733" s="11"/>
      <c r="T733" s="11"/>
      <c r="U733" s="11"/>
      <c r="V733" s="11"/>
      <c r="W733" s="11"/>
      <c r="X733" s="11"/>
      <c r="Y733" s="11"/>
      <c r="Z733" s="11"/>
    </row>
    <row r="734" spans="1:26" ht="14.25" customHeight="1" x14ac:dyDescent="0.2">
      <c r="A734" s="8"/>
      <c r="B734" s="8"/>
      <c r="C734" s="11"/>
      <c r="D734" s="11"/>
      <c r="E734" s="11"/>
      <c r="F734" s="11"/>
      <c r="G734" s="23"/>
      <c r="H734" s="23"/>
      <c r="I734" s="11"/>
      <c r="J734" s="11"/>
      <c r="K734" s="11"/>
      <c r="L734" s="11"/>
      <c r="M734" s="11"/>
      <c r="N734" s="11"/>
      <c r="O734" s="11"/>
      <c r="P734" s="11"/>
      <c r="Q734" s="11"/>
      <c r="R734" s="11"/>
      <c r="S734" s="11"/>
      <c r="T734" s="11"/>
      <c r="U734" s="11"/>
      <c r="V734" s="11"/>
      <c r="W734" s="11"/>
      <c r="X734" s="11"/>
      <c r="Y734" s="11"/>
      <c r="Z734" s="11"/>
    </row>
    <row r="735" spans="1:26" ht="14.25" customHeight="1" x14ac:dyDescent="0.2">
      <c r="A735" s="8"/>
      <c r="B735" s="8"/>
      <c r="C735" s="11"/>
      <c r="D735" s="11"/>
      <c r="E735" s="11"/>
      <c r="F735" s="11"/>
      <c r="G735" s="23"/>
      <c r="H735" s="23"/>
      <c r="I735" s="11"/>
      <c r="J735" s="11"/>
      <c r="K735" s="11"/>
      <c r="L735" s="11"/>
      <c r="M735" s="11"/>
      <c r="N735" s="11"/>
      <c r="O735" s="11"/>
      <c r="P735" s="11"/>
      <c r="Q735" s="11"/>
      <c r="R735" s="11"/>
      <c r="S735" s="11"/>
      <c r="T735" s="11"/>
      <c r="U735" s="11"/>
      <c r="V735" s="11"/>
      <c r="W735" s="11"/>
      <c r="X735" s="11"/>
      <c r="Y735" s="11"/>
      <c r="Z735" s="11"/>
    </row>
    <row r="736" spans="1:26" ht="14.25" customHeight="1" x14ac:dyDescent="0.2">
      <c r="A736" s="8"/>
      <c r="B736" s="8"/>
      <c r="C736" s="11"/>
      <c r="D736" s="11"/>
      <c r="E736" s="11"/>
      <c r="F736" s="11"/>
      <c r="G736" s="23"/>
      <c r="H736" s="23"/>
      <c r="I736" s="11"/>
      <c r="J736" s="11"/>
      <c r="K736" s="11"/>
      <c r="L736" s="11"/>
      <c r="M736" s="11"/>
      <c r="N736" s="11"/>
      <c r="O736" s="11"/>
      <c r="P736" s="11"/>
      <c r="Q736" s="11"/>
      <c r="R736" s="11"/>
      <c r="S736" s="11"/>
      <c r="T736" s="11"/>
      <c r="U736" s="11"/>
      <c r="V736" s="11"/>
      <c r="W736" s="11"/>
      <c r="X736" s="11"/>
      <c r="Y736" s="11"/>
      <c r="Z736" s="11"/>
    </row>
    <row r="737" spans="1:26" ht="14.25" customHeight="1" x14ac:dyDescent="0.2">
      <c r="A737" s="8"/>
      <c r="B737" s="8"/>
      <c r="C737" s="11"/>
      <c r="D737" s="11"/>
      <c r="E737" s="11"/>
      <c r="F737" s="11"/>
      <c r="G737" s="23"/>
      <c r="H737" s="23"/>
      <c r="I737" s="11"/>
      <c r="J737" s="11"/>
      <c r="K737" s="11"/>
      <c r="L737" s="11"/>
      <c r="M737" s="11"/>
      <c r="N737" s="11"/>
      <c r="O737" s="11"/>
      <c r="P737" s="11"/>
      <c r="Q737" s="11"/>
      <c r="R737" s="11"/>
      <c r="S737" s="11"/>
      <c r="T737" s="11"/>
      <c r="U737" s="11"/>
      <c r="V737" s="11"/>
      <c r="W737" s="11"/>
      <c r="X737" s="11"/>
      <c r="Y737" s="11"/>
      <c r="Z737" s="11"/>
    </row>
    <row r="738" spans="1:26" ht="14.25" customHeight="1" x14ac:dyDescent="0.2">
      <c r="A738" s="8"/>
      <c r="B738" s="8"/>
      <c r="C738" s="11"/>
      <c r="D738" s="11"/>
      <c r="E738" s="11"/>
      <c r="F738" s="11"/>
      <c r="G738" s="23"/>
      <c r="H738" s="23"/>
      <c r="I738" s="11"/>
      <c r="J738" s="11"/>
      <c r="K738" s="11"/>
      <c r="L738" s="11"/>
      <c r="M738" s="11"/>
      <c r="N738" s="11"/>
      <c r="O738" s="11"/>
      <c r="P738" s="11"/>
      <c r="Q738" s="11"/>
      <c r="R738" s="11"/>
      <c r="S738" s="11"/>
      <c r="T738" s="11"/>
      <c r="U738" s="11"/>
      <c r="V738" s="11"/>
      <c r="W738" s="11"/>
      <c r="X738" s="11"/>
      <c r="Y738" s="11"/>
      <c r="Z738" s="11"/>
    </row>
    <row r="739" spans="1:26" ht="14.25" customHeight="1" x14ac:dyDescent="0.2">
      <c r="A739" s="8"/>
      <c r="B739" s="8"/>
      <c r="C739" s="11"/>
      <c r="D739" s="11"/>
      <c r="E739" s="11"/>
      <c r="F739" s="11"/>
      <c r="G739" s="23"/>
      <c r="H739" s="23"/>
      <c r="I739" s="11"/>
      <c r="J739" s="11"/>
      <c r="K739" s="11"/>
      <c r="L739" s="11"/>
      <c r="M739" s="11"/>
      <c r="N739" s="11"/>
      <c r="O739" s="11"/>
      <c r="P739" s="11"/>
      <c r="Q739" s="11"/>
      <c r="R739" s="11"/>
      <c r="S739" s="11"/>
      <c r="T739" s="11"/>
      <c r="U739" s="11"/>
      <c r="V739" s="11"/>
      <c r="W739" s="11"/>
      <c r="X739" s="11"/>
      <c r="Y739" s="11"/>
      <c r="Z739" s="11"/>
    </row>
    <row r="740" spans="1:26" ht="14.25" customHeight="1" x14ac:dyDescent="0.2">
      <c r="A740" s="8"/>
      <c r="B740" s="8"/>
      <c r="C740" s="11"/>
      <c r="D740" s="11"/>
      <c r="E740" s="11"/>
      <c r="F740" s="11"/>
      <c r="G740" s="23"/>
      <c r="H740" s="23"/>
      <c r="I740" s="11"/>
      <c r="J740" s="11"/>
      <c r="K740" s="11"/>
      <c r="L740" s="11"/>
      <c r="M740" s="11"/>
      <c r="N740" s="11"/>
      <c r="O740" s="11"/>
      <c r="P740" s="11"/>
      <c r="Q740" s="11"/>
      <c r="R740" s="11"/>
      <c r="S740" s="11"/>
      <c r="T740" s="11"/>
      <c r="U740" s="11"/>
      <c r="V740" s="11"/>
      <c r="W740" s="11"/>
      <c r="X740" s="11"/>
      <c r="Y740" s="11"/>
      <c r="Z740" s="11"/>
    </row>
    <row r="741" spans="1:26" ht="14.25" customHeight="1" x14ac:dyDescent="0.2">
      <c r="A741" s="8"/>
      <c r="B741" s="8"/>
      <c r="C741" s="11"/>
      <c r="D741" s="11"/>
      <c r="E741" s="11"/>
      <c r="F741" s="11"/>
      <c r="G741" s="23"/>
      <c r="H741" s="23"/>
      <c r="I741" s="11"/>
      <c r="J741" s="11"/>
      <c r="K741" s="11"/>
      <c r="L741" s="11"/>
      <c r="M741" s="11"/>
      <c r="N741" s="11"/>
      <c r="O741" s="11"/>
      <c r="P741" s="11"/>
      <c r="Q741" s="11"/>
      <c r="R741" s="11"/>
      <c r="S741" s="11"/>
      <c r="T741" s="11"/>
      <c r="U741" s="11"/>
      <c r="V741" s="11"/>
      <c r="W741" s="11"/>
      <c r="X741" s="11"/>
      <c r="Y741" s="11"/>
      <c r="Z741" s="11"/>
    </row>
    <row r="742" spans="1:26" ht="14.25" customHeight="1" x14ac:dyDescent="0.2">
      <c r="A742" s="8"/>
      <c r="B742" s="8"/>
      <c r="C742" s="11"/>
      <c r="D742" s="11"/>
      <c r="E742" s="11"/>
      <c r="F742" s="11"/>
      <c r="G742" s="23"/>
      <c r="H742" s="23"/>
      <c r="I742" s="11"/>
      <c r="J742" s="11"/>
      <c r="K742" s="11"/>
      <c r="L742" s="11"/>
      <c r="M742" s="11"/>
      <c r="N742" s="11"/>
      <c r="O742" s="11"/>
      <c r="P742" s="11"/>
      <c r="Q742" s="11"/>
      <c r="R742" s="11"/>
      <c r="S742" s="11"/>
      <c r="T742" s="11"/>
      <c r="U742" s="11"/>
      <c r="V742" s="11"/>
      <c r="W742" s="11"/>
      <c r="X742" s="11"/>
      <c r="Y742" s="11"/>
      <c r="Z742" s="11"/>
    </row>
    <row r="743" spans="1:26" ht="14.25" customHeight="1" x14ac:dyDescent="0.2">
      <c r="A743" s="8"/>
      <c r="B743" s="8"/>
      <c r="C743" s="11"/>
      <c r="D743" s="11"/>
      <c r="E743" s="11"/>
      <c r="F743" s="11"/>
      <c r="G743" s="23"/>
      <c r="H743" s="23"/>
      <c r="I743" s="11"/>
      <c r="J743" s="11"/>
      <c r="K743" s="11"/>
      <c r="L743" s="11"/>
      <c r="M743" s="11"/>
      <c r="N743" s="11"/>
      <c r="O743" s="11"/>
      <c r="P743" s="11"/>
      <c r="Q743" s="11"/>
      <c r="R743" s="11"/>
      <c r="S743" s="11"/>
      <c r="T743" s="11"/>
      <c r="U743" s="11"/>
      <c r="V743" s="11"/>
      <c r="W743" s="11"/>
      <c r="X743" s="11"/>
      <c r="Y743" s="11"/>
      <c r="Z743" s="11"/>
    </row>
    <row r="744" spans="1:26" ht="14.25" customHeight="1" x14ac:dyDescent="0.2">
      <c r="A744" s="8"/>
      <c r="B744" s="8"/>
      <c r="C744" s="11"/>
      <c r="D744" s="11"/>
      <c r="E744" s="11"/>
      <c r="F744" s="11"/>
      <c r="G744" s="23"/>
      <c r="H744" s="23"/>
      <c r="I744" s="11"/>
      <c r="J744" s="11"/>
      <c r="K744" s="11"/>
      <c r="L744" s="11"/>
      <c r="M744" s="11"/>
      <c r="N744" s="11"/>
      <c r="O744" s="11"/>
      <c r="P744" s="11"/>
      <c r="Q744" s="11"/>
      <c r="R744" s="11"/>
      <c r="S744" s="11"/>
      <c r="T744" s="11"/>
      <c r="U744" s="11"/>
      <c r="V744" s="11"/>
      <c r="W744" s="11"/>
      <c r="X744" s="11"/>
      <c r="Y744" s="11"/>
      <c r="Z744" s="11"/>
    </row>
    <row r="745" spans="1:26" ht="14.25" customHeight="1" x14ac:dyDescent="0.2">
      <c r="A745" s="8"/>
      <c r="B745" s="8"/>
      <c r="C745" s="11"/>
      <c r="D745" s="11"/>
      <c r="E745" s="11"/>
      <c r="F745" s="11"/>
      <c r="G745" s="23"/>
      <c r="H745" s="23"/>
      <c r="I745" s="11"/>
      <c r="J745" s="11"/>
      <c r="K745" s="11"/>
      <c r="L745" s="11"/>
      <c r="M745" s="11"/>
      <c r="N745" s="11"/>
      <c r="O745" s="11"/>
      <c r="P745" s="11"/>
      <c r="Q745" s="11"/>
      <c r="R745" s="11"/>
      <c r="S745" s="11"/>
      <c r="T745" s="11"/>
      <c r="U745" s="11"/>
      <c r="V745" s="11"/>
      <c r="W745" s="11"/>
      <c r="X745" s="11"/>
      <c r="Y745" s="11"/>
      <c r="Z745" s="11"/>
    </row>
    <row r="746" spans="1:26" ht="14.25" customHeight="1" x14ac:dyDescent="0.2">
      <c r="A746" s="8"/>
      <c r="B746" s="8"/>
      <c r="C746" s="11"/>
      <c r="D746" s="11"/>
      <c r="E746" s="11"/>
      <c r="F746" s="11"/>
      <c r="G746" s="23"/>
      <c r="H746" s="23"/>
      <c r="I746" s="11"/>
      <c r="J746" s="11"/>
      <c r="K746" s="11"/>
      <c r="L746" s="11"/>
      <c r="M746" s="11"/>
      <c r="N746" s="11"/>
      <c r="O746" s="11"/>
      <c r="P746" s="11"/>
      <c r="Q746" s="11"/>
      <c r="R746" s="11"/>
      <c r="S746" s="11"/>
      <c r="T746" s="11"/>
      <c r="U746" s="11"/>
      <c r="V746" s="11"/>
      <c r="W746" s="11"/>
      <c r="X746" s="11"/>
      <c r="Y746" s="11"/>
      <c r="Z746" s="11"/>
    </row>
    <row r="747" spans="1:26" ht="14.25" customHeight="1" x14ac:dyDescent="0.2">
      <c r="A747" s="8"/>
      <c r="B747" s="8"/>
      <c r="C747" s="11"/>
      <c r="D747" s="11"/>
      <c r="E747" s="11"/>
      <c r="F747" s="11"/>
      <c r="G747" s="23"/>
      <c r="H747" s="23"/>
      <c r="I747" s="11"/>
      <c r="J747" s="11"/>
      <c r="K747" s="11"/>
      <c r="L747" s="11"/>
      <c r="M747" s="11"/>
      <c r="N747" s="11"/>
      <c r="O747" s="11"/>
      <c r="P747" s="11"/>
      <c r="Q747" s="11"/>
      <c r="R747" s="11"/>
      <c r="S747" s="11"/>
      <c r="T747" s="11"/>
      <c r="U747" s="11"/>
      <c r="V747" s="11"/>
      <c r="W747" s="11"/>
      <c r="X747" s="11"/>
      <c r="Y747" s="11"/>
      <c r="Z747" s="11"/>
    </row>
    <row r="748" spans="1:26" ht="14.25" customHeight="1" x14ac:dyDescent="0.2">
      <c r="A748" s="8"/>
      <c r="B748" s="8"/>
      <c r="C748" s="11"/>
      <c r="D748" s="11"/>
      <c r="E748" s="11"/>
      <c r="F748" s="11"/>
      <c r="G748" s="23"/>
      <c r="H748" s="23"/>
      <c r="I748" s="11"/>
      <c r="J748" s="11"/>
      <c r="K748" s="11"/>
      <c r="L748" s="11"/>
      <c r="M748" s="11"/>
      <c r="N748" s="11"/>
      <c r="O748" s="11"/>
      <c r="P748" s="11"/>
      <c r="Q748" s="11"/>
      <c r="R748" s="11"/>
      <c r="S748" s="11"/>
      <c r="T748" s="11"/>
      <c r="U748" s="11"/>
      <c r="V748" s="11"/>
      <c r="W748" s="11"/>
      <c r="X748" s="11"/>
      <c r="Y748" s="11"/>
      <c r="Z748" s="11"/>
    </row>
    <row r="749" spans="1:26" ht="14.25" customHeight="1" x14ac:dyDescent="0.2">
      <c r="A749" s="8"/>
      <c r="B749" s="8"/>
      <c r="C749" s="11"/>
      <c r="D749" s="11"/>
      <c r="E749" s="11"/>
      <c r="F749" s="11"/>
      <c r="G749" s="23"/>
      <c r="H749" s="23"/>
      <c r="I749" s="11"/>
      <c r="J749" s="11"/>
      <c r="K749" s="11"/>
      <c r="L749" s="11"/>
      <c r="M749" s="11"/>
      <c r="N749" s="11"/>
      <c r="O749" s="11"/>
      <c r="P749" s="11"/>
      <c r="Q749" s="11"/>
      <c r="R749" s="11"/>
      <c r="S749" s="11"/>
      <c r="T749" s="11"/>
      <c r="U749" s="11"/>
      <c r="V749" s="11"/>
      <c r="W749" s="11"/>
      <c r="X749" s="11"/>
      <c r="Y749" s="11"/>
      <c r="Z749" s="11"/>
    </row>
    <row r="750" spans="1:26" ht="14.25" customHeight="1" x14ac:dyDescent="0.2">
      <c r="A750" s="8"/>
      <c r="B750" s="8"/>
      <c r="C750" s="11"/>
      <c r="D750" s="11"/>
      <c r="E750" s="11"/>
      <c r="F750" s="11"/>
      <c r="G750" s="23"/>
      <c r="H750" s="23"/>
      <c r="I750" s="11"/>
      <c r="J750" s="11"/>
      <c r="K750" s="11"/>
      <c r="L750" s="11"/>
      <c r="M750" s="11"/>
      <c r="N750" s="11"/>
      <c r="O750" s="11"/>
      <c r="P750" s="11"/>
      <c r="Q750" s="11"/>
      <c r="R750" s="11"/>
      <c r="S750" s="11"/>
      <c r="T750" s="11"/>
      <c r="U750" s="11"/>
      <c r="V750" s="11"/>
      <c r="W750" s="11"/>
      <c r="X750" s="11"/>
      <c r="Y750" s="11"/>
      <c r="Z750" s="11"/>
    </row>
    <row r="751" spans="1:26" ht="14.25" customHeight="1" x14ac:dyDescent="0.2">
      <c r="A751" s="8"/>
      <c r="B751" s="8"/>
      <c r="C751" s="11"/>
      <c r="D751" s="11"/>
      <c r="E751" s="11"/>
      <c r="F751" s="11"/>
      <c r="G751" s="23"/>
      <c r="H751" s="23"/>
      <c r="I751" s="11"/>
      <c r="J751" s="11"/>
      <c r="K751" s="11"/>
      <c r="L751" s="11"/>
      <c r="M751" s="11"/>
      <c r="N751" s="11"/>
      <c r="O751" s="11"/>
      <c r="P751" s="11"/>
      <c r="Q751" s="11"/>
      <c r="R751" s="11"/>
      <c r="S751" s="11"/>
      <c r="T751" s="11"/>
      <c r="U751" s="11"/>
      <c r="V751" s="11"/>
      <c r="W751" s="11"/>
      <c r="X751" s="11"/>
      <c r="Y751" s="11"/>
      <c r="Z751" s="11"/>
    </row>
    <row r="752" spans="1:26" ht="14.25" customHeight="1" x14ac:dyDescent="0.2">
      <c r="A752" s="8"/>
      <c r="B752" s="8"/>
      <c r="C752" s="11"/>
      <c r="D752" s="11"/>
      <c r="E752" s="11"/>
      <c r="F752" s="11"/>
      <c r="G752" s="23"/>
      <c r="H752" s="23"/>
      <c r="I752" s="11"/>
      <c r="J752" s="11"/>
      <c r="K752" s="11"/>
      <c r="L752" s="11"/>
      <c r="M752" s="11"/>
      <c r="N752" s="11"/>
      <c r="O752" s="11"/>
      <c r="P752" s="11"/>
      <c r="Q752" s="11"/>
      <c r="R752" s="11"/>
      <c r="S752" s="11"/>
      <c r="T752" s="11"/>
      <c r="U752" s="11"/>
      <c r="V752" s="11"/>
      <c r="W752" s="11"/>
      <c r="X752" s="11"/>
      <c r="Y752" s="11"/>
      <c r="Z752" s="11"/>
    </row>
    <row r="753" spans="1:26" ht="14.25" customHeight="1" x14ac:dyDescent="0.2">
      <c r="A753" s="8"/>
      <c r="B753" s="8"/>
      <c r="C753" s="11"/>
      <c r="D753" s="11"/>
      <c r="E753" s="11"/>
      <c r="F753" s="11"/>
      <c r="G753" s="23"/>
      <c r="H753" s="23"/>
      <c r="I753" s="11"/>
      <c r="J753" s="11"/>
      <c r="K753" s="11"/>
      <c r="L753" s="11"/>
      <c r="M753" s="11"/>
      <c r="N753" s="11"/>
      <c r="O753" s="11"/>
      <c r="P753" s="11"/>
      <c r="Q753" s="11"/>
      <c r="R753" s="11"/>
      <c r="S753" s="11"/>
      <c r="T753" s="11"/>
      <c r="U753" s="11"/>
      <c r="V753" s="11"/>
      <c r="W753" s="11"/>
      <c r="X753" s="11"/>
      <c r="Y753" s="11"/>
      <c r="Z753" s="11"/>
    </row>
    <row r="754" spans="1:26" ht="14.25" customHeight="1" x14ac:dyDescent="0.2">
      <c r="A754" s="8"/>
      <c r="B754" s="8"/>
      <c r="C754" s="11"/>
      <c r="D754" s="11"/>
      <c r="E754" s="11"/>
      <c r="F754" s="11"/>
      <c r="G754" s="23"/>
      <c r="H754" s="23"/>
      <c r="I754" s="11"/>
      <c r="J754" s="11"/>
      <c r="K754" s="11"/>
      <c r="L754" s="11"/>
      <c r="M754" s="11"/>
      <c r="N754" s="11"/>
      <c r="O754" s="11"/>
      <c r="P754" s="11"/>
      <c r="Q754" s="11"/>
      <c r="R754" s="11"/>
      <c r="S754" s="11"/>
      <c r="T754" s="11"/>
      <c r="U754" s="11"/>
      <c r="V754" s="11"/>
      <c r="W754" s="11"/>
      <c r="X754" s="11"/>
      <c r="Y754" s="11"/>
      <c r="Z754" s="11"/>
    </row>
    <row r="755" spans="1:26" ht="14.25" customHeight="1" x14ac:dyDescent="0.2">
      <c r="A755" s="8"/>
      <c r="B755" s="8"/>
      <c r="C755" s="11"/>
      <c r="D755" s="11"/>
      <c r="E755" s="11"/>
      <c r="F755" s="11"/>
      <c r="G755" s="23"/>
      <c r="H755" s="23"/>
      <c r="I755" s="11"/>
      <c r="J755" s="11"/>
      <c r="K755" s="11"/>
      <c r="L755" s="11"/>
      <c r="M755" s="11"/>
      <c r="N755" s="11"/>
      <c r="O755" s="11"/>
      <c r="P755" s="11"/>
      <c r="Q755" s="11"/>
      <c r="R755" s="11"/>
      <c r="S755" s="11"/>
      <c r="T755" s="11"/>
      <c r="U755" s="11"/>
      <c r="V755" s="11"/>
      <c r="W755" s="11"/>
      <c r="X755" s="11"/>
      <c r="Y755" s="11"/>
      <c r="Z755" s="11"/>
    </row>
    <row r="756" spans="1:26" ht="14.25" customHeight="1" x14ac:dyDescent="0.2">
      <c r="A756" s="8"/>
      <c r="B756" s="8"/>
      <c r="C756" s="11"/>
      <c r="D756" s="11"/>
      <c r="E756" s="11"/>
      <c r="F756" s="11"/>
      <c r="G756" s="23"/>
      <c r="H756" s="23"/>
      <c r="I756" s="11"/>
      <c r="J756" s="11"/>
      <c r="K756" s="11"/>
      <c r="L756" s="11"/>
      <c r="M756" s="11"/>
      <c r="N756" s="11"/>
      <c r="O756" s="11"/>
      <c r="P756" s="11"/>
      <c r="Q756" s="11"/>
      <c r="R756" s="11"/>
      <c r="S756" s="11"/>
      <c r="T756" s="11"/>
      <c r="U756" s="11"/>
      <c r="V756" s="11"/>
      <c r="W756" s="11"/>
      <c r="X756" s="11"/>
      <c r="Y756" s="11"/>
      <c r="Z756" s="11"/>
    </row>
    <row r="757" spans="1:26" ht="14.25" customHeight="1" x14ac:dyDescent="0.2">
      <c r="A757" s="8"/>
      <c r="B757" s="8"/>
      <c r="C757" s="11"/>
      <c r="D757" s="11"/>
      <c r="E757" s="11"/>
      <c r="F757" s="11"/>
      <c r="G757" s="23"/>
      <c r="H757" s="23"/>
      <c r="I757" s="11"/>
      <c r="J757" s="11"/>
      <c r="K757" s="11"/>
      <c r="L757" s="11"/>
      <c r="M757" s="11"/>
      <c r="N757" s="11"/>
      <c r="O757" s="11"/>
      <c r="P757" s="11"/>
      <c r="Q757" s="11"/>
      <c r="R757" s="11"/>
      <c r="S757" s="11"/>
      <c r="T757" s="11"/>
      <c r="U757" s="11"/>
      <c r="V757" s="11"/>
      <c r="W757" s="11"/>
      <c r="X757" s="11"/>
      <c r="Y757" s="11"/>
      <c r="Z757" s="11"/>
    </row>
    <row r="758" spans="1:26" ht="14.25" customHeight="1" x14ac:dyDescent="0.2">
      <c r="A758" s="8"/>
      <c r="B758" s="8"/>
      <c r="C758" s="11"/>
      <c r="D758" s="11"/>
      <c r="E758" s="11"/>
      <c r="F758" s="11"/>
      <c r="G758" s="23"/>
      <c r="H758" s="23"/>
      <c r="I758" s="11"/>
      <c r="J758" s="11"/>
      <c r="K758" s="11"/>
      <c r="L758" s="11"/>
      <c r="M758" s="11"/>
      <c r="N758" s="11"/>
      <c r="O758" s="11"/>
      <c r="P758" s="11"/>
      <c r="Q758" s="11"/>
      <c r="R758" s="11"/>
      <c r="S758" s="11"/>
      <c r="T758" s="11"/>
      <c r="U758" s="11"/>
      <c r="V758" s="11"/>
      <c r="W758" s="11"/>
      <c r="X758" s="11"/>
      <c r="Y758" s="11"/>
      <c r="Z758" s="11"/>
    </row>
    <row r="759" spans="1:26" ht="14.25" customHeight="1" x14ac:dyDescent="0.2">
      <c r="A759" s="8"/>
      <c r="B759" s="8"/>
      <c r="C759" s="11"/>
      <c r="D759" s="11"/>
      <c r="E759" s="11"/>
      <c r="F759" s="11"/>
      <c r="G759" s="23"/>
      <c r="H759" s="23"/>
      <c r="I759" s="11"/>
      <c r="J759" s="11"/>
      <c r="K759" s="11"/>
      <c r="L759" s="11"/>
      <c r="M759" s="11"/>
      <c r="N759" s="11"/>
      <c r="O759" s="11"/>
      <c r="P759" s="11"/>
      <c r="Q759" s="11"/>
      <c r="R759" s="11"/>
      <c r="S759" s="11"/>
      <c r="T759" s="11"/>
      <c r="U759" s="11"/>
      <c r="V759" s="11"/>
      <c r="W759" s="11"/>
      <c r="X759" s="11"/>
      <c r="Y759" s="11"/>
      <c r="Z759" s="11"/>
    </row>
    <row r="760" spans="1:26" ht="14.25" customHeight="1" x14ac:dyDescent="0.2">
      <c r="A760" s="8"/>
      <c r="B760" s="8"/>
      <c r="C760" s="11"/>
      <c r="D760" s="11"/>
      <c r="E760" s="11"/>
      <c r="F760" s="11"/>
      <c r="G760" s="23"/>
      <c r="H760" s="23"/>
      <c r="I760" s="11"/>
      <c r="J760" s="11"/>
      <c r="K760" s="11"/>
      <c r="L760" s="11"/>
      <c r="M760" s="11"/>
      <c r="N760" s="11"/>
      <c r="O760" s="11"/>
      <c r="P760" s="11"/>
      <c r="Q760" s="11"/>
      <c r="R760" s="11"/>
      <c r="S760" s="11"/>
      <c r="T760" s="11"/>
      <c r="U760" s="11"/>
      <c r="V760" s="11"/>
      <c r="W760" s="11"/>
      <c r="X760" s="11"/>
      <c r="Y760" s="11"/>
      <c r="Z760" s="11"/>
    </row>
    <row r="761" spans="1:26" ht="14.25" customHeight="1" x14ac:dyDescent="0.2">
      <c r="A761" s="8"/>
      <c r="B761" s="8"/>
      <c r="C761" s="11"/>
      <c r="D761" s="11"/>
      <c r="E761" s="11"/>
      <c r="F761" s="11"/>
      <c r="G761" s="23"/>
      <c r="H761" s="23"/>
      <c r="I761" s="11"/>
      <c r="J761" s="11"/>
      <c r="K761" s="11"/>
      <c r="L761" s="11"/>
      <c r="M761" s="11"/>
      <c r="N761" s="11"/>
      <c r="O761" s="11"/>
      <c r="P761" s="11"/>
      <c r="Q761" s="11"/>
      <c r="R761" s="11"/>
      <c r="S761" s="11"/>
      <c r="T761" s="11"/>
      <c r="U761" s="11"/>
      <c r="V761" s="11"/>
      <c r="W761" s="11"/>
      <c r="X761" s="11"/>
      <c r="Y761" s="11"/>
      <c r="Z761" s="11"/>
    </row>
    <row r="762" spans="1:26" ht="14.25" customHeight="1" x14ac:dyDescent="0.2">
      <c r="A762" s="8"/>
      <c r="B762" s="8"/>
      <c r="C762" s="11"/>
      <c r="D762" s="11"/>
      <c r="E762" s="11"/>
      <c r="F762" s="11"/>
      <c r="G762" s="23"/>
      <c r="H762" s="23"/>
      <c r="I762" s="11"/>
      <c r="J762" s="11"/>
      <c r="K762" s="11"/>
      <c r="L762" s="11"/>
      <c r="M762" s="11"/>
      <c r="N762" s="11"/>
      <c r="O762" s="11"/>
      <c r="P762" s="11"/>
      <c r="Q762" s="11"/>
      <c r="R762" s="11"/>
      <c r="S762" s="11"/>
      <c r="T762" s="11"/>
      <c r="U762" s="11"/>
      <c r="V762" s="11"/>
      <c r="W762" s="11"/>
      <c r="X762" s="11"/>
      <c r="Y762" s="11"/>
      <c r="Z762" s="11"/>
    </row>
    <row r="763" spans="1:26" ht="14.25" customHeight="1" x14ac:dyDescent="0.2">
      <c r="A763" s="8"/>
      <c r="B763" s="8"/>
      <c r="C763" s="11"/>
      <c r="D763" s="11"/>
      <c r="E763" s="11"/>
      <c r="F763" s="11"/>
      <c r="G763" s="23"/>
      <c r="H763" s="23"/>
      <c r="I763" s="11"/>
      <c r="J763" s="11"/>
      <c r="K763" s="11"/>
      <c r="L763" s="11"/>
      <c r="M763" s="11"/>
      <c r="N763" s="11"/>
      <c r="O763" s="11"/>
      <c r="P763" s="11"/>
      <c r="Q763" s="11"/>
      <c r="R763" s="11"/>
      <c r="S763" s="11"/>
      <c r="T763" s="11"/>
      <c r="U763" s="11"/>
      <c r="V763" s="11"/>
      <c r="W763" s="11"/>
      <c r="X763" s="11"/>
      <c r="Y763" s="11"/>
      <c r="Z763" s="11"/>
    </row>
    <row r="764" spans="1:26" ht="14.25" customHeight="1" x14ac:dyDescent="0.2">
      <c r="A764" s="8"/>
      <c r="B764" s="8"/>
      <c r="C764" s="11"/>
      <c r="D764" s="11"/>
      <c r="E764" s="11"/>
      <c r="F764" s="11"/>
      <c r="G764" s="23"/>
      <c r="H764" s="23"/>
      <c r="I764" s="11"/>
      <c r="J764" s="11"/>
      <c r="K764" s="11"/>
      <c r="L764" s="11"/>
      <c r="M764" s="11"/>
      <c r="N764" s="11"/>
      <c r="O764" s="11"/>
      <c r="P764" s="11"/>
      <c r="Q764" s="11"/>
      <c r="R764" s="11"/>
      <c r="S764" s="11"/>
      <c r="T764" s="11"/>
      <c r="U764" s="11"/>
      <c r="V764" s="11"/>
      <c r="W764" s="11"/>
      <c r="X764" s="11"/>
      <c r="Y764" s="11"/>
      <c r="Z764" s="11"/>
    </row>
    <row r="765" spans="1:26" ht="14.25" customHeight="1" x14ac:dyDescent="0.2">
      <c r="A765" s="8"/>
      <c r="B765" s="8"/>
      <c r="C765" s="11"/>
      <c r="D765" s="11"/>
      <c r="E765" s="11"/>
      <c r="F765" s="11"/>
      <c r="G765" s="23"/>
      <c r="H765" s="23"/>
      <c r="I765" s="11"/>
      <c r="J765" s="11"/>
      <c r="K765" s="11"/>
      <c r="L765" s="11"/>
      <c r="M765" s="11"/>
      <c r="N765" s="11"/>
      <c r="O765" s="11"/>
      <c r="P765" s="11"/>
      <c r="Q765" s="11"/>
      <c r="R765" s="11"/>
      <c r="S765" s="11"/>
      <c r="T765" s="11"/>
      <c r="U765" s="11"/>
      <c r="V765" s="11"/>
      <c r="W765" s="11"/>
      <c r="X765" s="11"/>
      <c r="Y765" s="11"/>
      <c r="Z765" s="11"/>
    </row>
    <row r="766" spans="1:26" ht="14.25" customHeight="1" x14ac:dyDescent="0.2">
      <c r="A766" s="8"/>
      <c r="B766" s="8"/>
      <c r="C766" s="11"/>
      <c r="D766" s="11"/>
      <c r="E766" s="11"/>
      <c r="F766" s="11"/>
      <c r="G766" s="23"/>
      <c r="H766" s="23"/>
      <c r="I766" s="11"/>
      <c r="J766" s="11"/>
      <c r="K766" s="11"/>
      <c r="L766" s="11"/>
      <c r="M766" s="11"/>
      <c r="N766" s="11"/>
      <c r="O766" s="11"/>
      <c r="P766" s="11"/>
      <c r="Q766" s="11"/>
      <c r="R766" s="11"/>
      <c r="S766" s="11"/>
      <c r="T766" s="11"/>
      <c r="U766" s="11"/>
      <c r="V766" s="11"/>
      <c r="W766" s="11"/>
      <c r="X766" s="11"/>
      <c r="Y766" s="11"/>
      <c r="Z766" s="11"/>
    </row>
    <row r="767" spans="1:26" ht="14.25" customHeight="1" x14ac:dyDescent="0.2">
      <c r="A767" s="8"/>
      <c r="B767" s="8"/>
      <c r="C767" s="11"/>
      <c r="D767" s="11"/>
      <c r="E767" s="11"/>
      <c r="F767" s="11"/>
      <c r="G767" s="23"/>
      <c r="H767" s="23"/>
      <c r="I767" s="11"/>
      <c r="J767" s="11"/>
      <c r="K767" s="11"/>
      <c r="L767" s="11"/>
      <c r="M767" s="11"/>
      <c r="N767" s="11"/>
      <c r="O767" s="11"/>
      <c r="P767" s="11"/>
      <c r="Q767" s="11"/>
      <c r="R767" s="11"/>
      <c r="S767" s="11"/>
      <c r="T767" s="11"/>
      <c r="U767" s="11"/>
      <c r="V767" s="11"/>
      <c r="W767" s="11"/>
      <c r="X767" s="11"/>
      <c r="Y767" s="11"/>
      <c r="Z767" s="11"/>
    </row>
    <row r="768" spans="1:26" ht="14.25" customHeight="1" x14ac:dyDescent="0.2">
      <c r="A768" s="8"/>
      <c r="B768" s="8"/>
      <c r="C768" s="11"/>
      <c r="D768" s="11"/>
      <c r="E768" s="11"/>
      <c r="F768" s="11"/>
      <c r="G768" s="23"/>
      <c r="H768" s="23"/>
      <c r="I768" s="11"/>
      <c r="J768" s="11"/>
      <c r="K768" s="11"/>
      <c r="L768" s="11"/>
      <c r="M768" s="11"/>
      <c r="N768" s="11"/>
      <c r="O768" s="11"/>
      <c r="P768" s="11"/>
      <c r="Q768" s="11"/>
      <c r="R768" s="11"/>
      <c r="S768" s="11"/>
      <c r="T768" s="11"/>
      <c r="U768" s="11"/>
      <c r="V768" s="11"/>
      <c r="W768" s="11"/>
      <c r="X768" s="11"/>
      <c r="Y768" s="11"/>
      <c r="Z768" s="11"/>
    </row>
    <row r="769" spans="1:26" ht="14.25" customHeight="1" x14ac:dyDescent="0.2">
      <c r="A769" s="8"/>
      <c r="B769" s="8"/>
      <c r="C769" s="11"/>
      <c r="D769" s="11"/>
      <c r="E769" s="11"/>
      <c r="F769" s="11"/>
      <c r="G769" s="23"/>
      <c r="H769" s="23"/>
      <c r="I769" s="11"/>
      <c r="J769" s="11"/>
      <c r="K769" s="11"/>
      <c r="L769" s="11"/>
      <c r="M769" s="11"/>
      <c r="N769" s="11"/>
      <c r="O769" s="11"/>
      <c r="P769" s="11"/>
      <c r="Q769" s="11"/>
      <c r="R769" s="11"/>
      <c r="S769" s="11"/>
      <c r="T769" s="11"/>
      <c r="U769" s="11"/>
      <c r="V769" s="11"/>
      <c r="W769" s="11"/>
      <c r="X769" s="11"/>
      <c r="Y769" s="11"/>
      <c r="Z769" s="11"/>
    </row>
    <row r="770" spans="1:26" ht="14.25" customHeight="1" x14ac:dyDescent="0.2">
      <c r="A770" s="8"/>
      <c r="B770" s="8"/>
      <c r="C770" s="11"/>
      <c r="D770" s="11"/>
      <c r="E770" s="11"/>
      <c r="F770" s="11"/>
      <c r="G770" s="23"/>
      <c r="H770" s="23"/>
      <c r="I770" s="11"/>
      <c r="J770" s="11"/>
      <c r="K770" s="11"/>
      <c r="L770" s="11"/>
      <c r="M770" s="11"/>
      <c r="N770" s="11"/>
      <c r="O770" s="11"/>
      <c r="P770" s="11"/>
      <c r="Q770" s="11"/>
      <c r="R770" s="11"/>
      <c r="S770" s="11"/>
      <c r="T770" s="11"/>
      <c r="U770" s="11"/>
      <c r="V770" s="11"/>
      <c r="W770" s="11"/>
      <c r="X770" s="11"/>
      <c r="Y770" s="11"/>
      <c r="Z770" s="11"/>
    </row>
    <row r="771" spans="1:26" ht="14.25" customHeight="1" x14ac:dyDescent="0.2">
      <c r="A771" s="8"/>
      <c r="B771" s="8"/>
      <c r="C771" s="11"/>
      <c r="D771" s="11"/>
      <c r="E771" s="11"/>
      <c r="F771" s="11"/>
      <c r="G771" s="23"/>
      <c r="H771" s="23"/>
      <c r="I771" s="11"/>
      <c r="J771" s="11"/>
      <c r="K771" s="11"/>
      <c r="L771" s="11"/>
      <c r="M771" s="11"/>
      <c r="N771" s="11"/>
      <c r="O771" s="11"/>
      <c r="P771" s="11"/>
      <c r="Q771" s="11"/>
      <c r="R771" s="11"/>
      <c r="S771" s="11"/>
      <c r="T771" s="11"/>
      <c r="U771" s="11"/>
      <c r="V771" s="11"/>
      <c r="W771" s="11"/>
      <c r="X771" s="11"/>
      <c r="Y771" s="11"/>
      <c r="Z771" s="11"/>
    </row>
    <row r="772" spans="1:26" ht="14.25" customHeight="1" x14ac:dyDescent="0.2">
      <c r="A772" s="8"/>
      <c r="B772" s="8"/>
      <c r="C772" s="11"/>
      <c r="D772" s="11"/>
      <c r="E772" s="11"/>
      <c r="F772" s="11"/>
      <c r="G772" s="23"/>
      <c r="H772" s="23"/>
      <c r="I772" s="11"/>
      <c r="J772" s="11"/>
      <c r="K772" s="11"/>
      <c r="L772" s="11"/>
      <c r="M772" s="11"/>
      <c r="N772" s="11"/>
      <c r="O772" s="11"/>
      <c r="P772" s="11"/>
      <c r="Q772" s="11"/>
      <c r="R772" s="11"/>
      <c r="S772" s="11"/>
      <c r="T772" s="11"/>
      <c r="U772" s="11"/>
      <c r="V772" s="11"/>
      <c r="W772" s="11"/>
      <c r="X772" s="11"/>
      <c r="Y772" s="11"/>
      <c r="Z772" s="11"/>
    </row>
    <row r="773" spans="1:26" ht="14.25" customHeight="1" x14ac:dyDescent="0.2">
      <c r="A773" s="8"/>
      <c r="B773" s="8"/>
      <c r="C773" s="11"/>
      <c r="D773" s="11"/>
      <c r="E773" s="11"/>
      <c r="F773" s="11"/>
      <c r="G773" s="23"/>
      <c r="H773" s="23"/>
      <c r="I773" s="11"/>
      <c r="J773" s="11"/>
      <c r="K773" s="11"/>
      <c r="L773" s="11"/>
      <c r="M773" s="11"/>
      <c r="N773" s="11"/>
      <c r="O773" s="11"/>
      <c r="P773" s="11"/>
      <c r="Q773" s="11"/>
      <c r="R773" s="11"/>
      <c r="S773" s="11"/>
      <c r="T773" s="11"/>
      <c r="U773" s="11"/>
      <c r="V773" s="11"/>
      <c r="W773" s="11"/>
      <c r="X773" s="11"/>
      <c r="Y773" s="11"/>
      <c r="Z773" s="11"/>
    </row>
    <row r="774" spans="1:26" ht="14.25" customHeight="1" x14ac:dyDescent="0.2">
      <c r="A774" s="8"/>
      <c r="B774" s="8"/>
      <c r="C774" s="11"/>
      <c r="D774" s="11"/>
      <c r="E774" s="11"/>
      <c r="F774" s="11"/>
      <c r="G774" s="23"/>
      <c r="H774" s="23"/>
      <c r="I774" s="11"/>
      <c r="J774" s="11"/>
      <c r="K774" s="11"/>
      <c r="L774" s="11"/>
      <c r="M774" s="11"/>
      <c r="N774" s="11"/>
      <c r="O774" s="11"/>
      <c r="P774" s="11"/>
      <c r="Q774" s="11"/>
      <c r="R774" s="11"/>
      <c r="S774" s="11"/>
      <c r="T774" s="11"/>
      <c r="U774" s="11"/>
      <c r="V774" s="11"/>
      <c r="W774" s="11"/>
      <c r="X774" s="11"/>
      <c r="Y774" s="11"/>
      <c r="Z774" s="11"/>
    </row>
    <row r="775" spans="1:26" ht="14.25" customHeight="1" x14ac:dyDescent="0.2">
      <c r="A775" s="8"/>
      <c r="B775" s="8"/>
      <c r="C775" s="11"/>
      <c r="D775" s="11"/>
      <c r="E775" s="11"/>
      <c r="F775" s="11"/>
      <c r="G775" s="23"/>
      <c r="H775" s="23"/>
      <c r="I775" s="11"/>
      <c r="J775" s="11"/>
      <c r="K775" s="11"/>
      <c r="L775" s="11"/>
      <c r="M775" s="11"/>
      <c r="N775" s="11"/>
      <c r="O775" s="11"/>
      <c r="P775" s="11"/>
      <c r="Q775" s="11"/>
      <c r="R775" s="11"/>
      <c r="S775" s="11"/>
      <c r="T775" s="11"/>
      <c r="U775" s="11"/>
      <c r="V775" s="11"/>
      <c r="W775" s="11"/>
      <c r="X775" s="11"/>
      <c r="Y775" s="11"/>
      <c r="Z775" s="11"/>
    </row>
    <row r="776" spans="1:26" ht="14.25" customHeight="1" x14ac:dyDescent="0.2">
      <c r="A776" s="8"/>
      <c r="B776" s="8"/>
      <c r="C776" s="11"/>
      <c r="D776" s="11"/>
      <c r="E776" s="11"/>
      <c r="F776" s="11"/>
      <c r="G776" s="23"/>
      <c r="H776" s="23"/>
      <c r="I776" s="11"/>
      <c r="J776" s="11"/>
      <c r="K776" s="11"/>
      <c r="L776" s="11"/>
      <c r="M776" s="11"/>
      <c r="N776" s="11"/>
      <c r="O776" s="11"/>
      <c r="P776" s="11"/>
      <c r="Q776" s="11"/>
      <c r="R776" s="11"/>
      <c r="S776" s="11"/>
      <c r="T776" s="11"/>
      <c r="U776" s="11"/>
      <c r="V776" s="11"/>
      <c r="W776" s="11"/>
      <c r="X776" s="11"/>
      <c r="Y776" s="11"/>
      <c r="Z776" s="11"/>
    </row>
    <row r="777" spans="1:26" ht="14.25" customHeight="1" x14ac:dyDescent="0.2">
      <c r="A777" s="8"/>
      <c r="B777" s="8"/>
      <c r="C777" s="11"/>
      <c r="D777" s="11"/>
      <c r="E777" s="11"/>
      <c r="F777" s="11"/>
      <c r="G777" s="23"/>
      <c r="H777" s="23"/>
      <c r="I777" s="11"/>
      <c r="J777" s="11"/>
      <c r="K777" s="11"/>
      <c r="L777" s="11"/>
      <c r="M777" s="11"/>
      <c r="N777" s="11"/>
      <c r="O777" s="11"/>
      <c r="P777" s="11"/>
      <c r="Q777" s="11"/>
      <c r="R777" s="11"/>
      <c r="S777" s="11"/>
      <c r="T777" s="11"/>
      <c r="U777" s="11"/>
      <c r="V777" s="11"/>
      <c r="W777" s="11"/>
      <c r="X777" s="11"/>
      <c r="Y777" s="11"/>
      <c r="Z777" s="11"/>
    </row>
    <row r="778" spans="1:26" ht="14.25" customHeight="1" x14ac:dyDescent="0.2">
      <c r="A778" s="8"/>
      <c r="B778" s="8"/>
      <c r="C778" s="11"/>
      <c r="D778" s="11"/>
      <c r="E778" s="11"/>
      <c r="F778" s="11"/>
      <c r="G778" s="23"/>
      <c r="H778" s="23"/>
      <c r="I778" s="11"/>
      <c r="J778" s="11"/>
      <c r="K778" s="11"/>
      <c r="L778" s="11"/>
      <c r="M778" s="11"/>
      <c r="N778" s="11"/>
      <c r="O778" s="11"/>
      <c r="P778" s="11"/>
      <c r="Q778" s="11"/>
      <c r="R778" s="11"/>
      <c r="S778" s="11"/>
      <c r="T778" s="11"/>
      <c r="U778" s="11"/>
      <c r="V778" s="11"/>
      <c r="W778" s="11"/>
      <c r="X778" s="11"/>
      <c r="Y778" s="11"/>
      <c r="Z778" s="11"/>
    </row>
    <row r="779" spans="1:26" ht="14.25" customHeight="1" x14ac:dyDescent="0.2">
      <c r="A779" s="8"/>
      <c r="B779" s="8"/>
      <c r="C779" s="11"/>
      <c r="D779" s="11"/>
      <c r="E779" s="11"/>
      <c r="F779" s="11"/>
      <c r="G779" s="23"/>
      <c r="H779" s="23"/>
      <c r="I779" s="11"/>
      <c r="J779" s="11"/>
      <c r="K779" s="11"/>
      <c r="L779" s="11"/>
      <c r="M779" s="11"/>
      <c r="N779" s="11"/>
      <c r="O779" s="11"/>
      <c r="P779" s="11"/>
      <c r="Q779" s="11"/>
      <c r="R779" s="11"/>
      <c r="S779" s="11"/>
      <c r="T779" s="11"/>
      <c r="U779" s="11"/>
      <c r="V779" s="11"/>
      <c r="W779" s="11"/>
      <c r="X779" s="11"/>
      <c r="Y779" s="11"/>
      <c r="Z779" s="11"/>
    </row>
    <row r="780" spans="1:26" ht="14.25" customHeight="1" x14ac:dyDescent="0.2">
      <c r="A780" s="8"/>
      <c r="B780" s="8"/>
      <c r="C780" s="11"/>
      <c r="D780" s="11"/>
      <c r="E780" s="11"/>
      <c r="F780" s="11"/>
      <c r="G780" s="23"/>
      <c r="H780" s="23"/>
      <c r="I780" s="11"/>
      <c r="J780" s="11"/>
      <c r="K780" s="11"/>
      <c r="L780" s="11"/>
      <c r="M780" s="11"/>
      <c r="N780" s="11"/>
      <c r="O780" s="11"/>
      <c r="P780" s="11"/>
      <c r="Q780" s="11"/>
      <c r="R780" s="11"/>
      <c r="S780" s="11"/>
      <c r="T780" s="11"/>
      <c r="U780" s="11"/>
      <c r="V780" s="11"/>
      <c r="W780" s="11"/>
      <c r="X780" s="11"/>
      <c r="Y780" s="11"/>
      <c r="Z780" s="11"/>
    </row>
    <row r="781" spans="1:26" ht="14.25" customHeight="1" x14ac:dyDescent="0.2">
      <c r="A781" s="8"/>
      <c r="B781" s="8"/>
      <c r="C781" s="11"/>
      <c r="D781" s="11"/>
      <c r="E781" s="11"/>
      <c r="F781" s="11"/>
      <c r="G781" s="23"/>
      <c r="H781" s="23"/>
      <c r="I781" s="11"/>
      <c r="J781" s="11"/>
      <c r="K781" s="11"/>
      <c r="L781" s="11"/>
      <c r="M781" s="11"/>
      <c r="N781" s="11"/>
      <c r="O781" s="11"/>
      <c r="P781" s="11"/>
      <c r="Q781" s="11"/>
      <c r="R781" s="11"/>
      <c r="S781" s="11"/>
      <c r="T781" s="11"/>
      <c r="U781" s="11"/>
      <c r="V781" s="11"/>
      <c r="W781" s="11"/>
      <c r="X781" s="11"/>
      <c r="Y781" s="11"/>
      <c r="Z781" s="11"/>
    </row>
    <row r="782" spans="1:26" ht="14.25" customHeight="1" x14ac:dyDescent="0.2">
      <c r="A782" s="8"/>
      <c r="B782" s="8"/>
      <c r="C782" s="11"/>
      <c r="D782" s="11"/>
      <c r="E782" s="11"/>
      <c r="F782" s="11"/>
      <c r="G782" s="23"/>
      <c r="H782" s="23"/>
      <c r="I782" s="11"/>
      <c r="J782" s="11"/>
      <c r="K782" s="11"/>
      <c r="L782" s="11"/>
      <c r="M782" s="11"/>
      <c r="N782" s="11"/>
      <c r="O782" s="11"/>
      <c r="P782" s="11"/>
      <c r="Q782" s="11"/>
      <c r="R782" s="11"/>
      <c r="S782" s="11"/>
      <c r="T782" s="11"/>
      <c r="U782" s="11"/>
      <c r="V782" s="11"/>
      <c r="W782" s="11"/>
      <c r="X782" s="11"/>
      <c r="Y782" s="11"/>
      <c r="Z782" s="11"/>
    </row>
    <row r="783" spans="1:26" ht="14.25" customHeight="1" x14ac:dyDescent="0.2">
      <c r="A783" s="8"/>
      <c r="B783" s="8"/>
      <c r="C783" s="11"/>
      <c r="D783" s="11"/>
      <c r="E783" s="11"/>
      <c r="F783" s="11"/>
      <c r="G783" s="23"/>
      <c r="H783" s="23"/>
      <c r="I783" s="11"/>
      <c r="J783" s="11"/>
      <c r="K783" s="11"/>
      <c r="L783" s="11"/>
      <c r="M783" s="11"/>
      <c r="N783" s="11"/>
      <c r="O783" s="11"/>
      <c r="P783" s="11"/>
      <c r="Q783" s="11"/>
      <c r="R783" s="11"/>
      <c r="S783" s="11"/>
      <c r="T783" s="11"/>
      <c r="U783" s="11"/>
      <c r="V783" s="11"/>
      <c r="W783" s="11"/>
      <c r="X783" s="11"/>
      <c r="Y783" s="11"/>
      <c r="Z783" s="11"/>
    </row>
    <row r="784" spans="1:26" ht="14.25" customHeight="1" x14ac:dyDescent="0.2">
      <c r="A784" s="8"/>
      <c r="B784" s="8"/>
      <c r="C784" s="11"/>
      <c r="D784" s="11"/>
      <c r="E784" s="11"/>
      <c r="F784" s="11"/>
      <c r="G784" s="23"/>
      <c r="H784" s="23"/>
      <c r="I784" s="11"/>
      <c r="J784" s="11"/>
      <c r="K784" s="11"/>
      <c r="L784" s="11"/>
      <c r="M784" s="11"/>
      <c r="N784" s="11"/>
      <c r="O784" s="11"/>
      <c r="P784" s="11"/>
      <c r="Q784" s="11"/>
      <c r="R784" s="11"/>
      <c r="S784" s="11"/>
      <c r="T784" s="11"/>
      <c r="U784" s="11"/>
      <c r="V784" s="11"/>
      <c r="W784" s="11"/>
      <c r="X784" s="11"/>
      <c r="Y784" s="11"/>
      <c r="Z784" s="11"/>
    </row>
    <row r="785" spans="1:26" ht="14.25" customHeight="1" x14ac:dyDescent="0.2">
      <c r="A785" s="8"/>
      <c r="B785" s="8"/>
      <c r="C785" s="11"/>
      <c r="D785" s="11"/>
      <c r="E785" s="11"/>
      <c r="F785" s="11"/>
      <c r="G785" s="23"/>
      <c r="H785" s="23"/>
      <c r="I785" s="11"/>
      <c r="J785" s="11"/>
      <c r="K785" s="11"/>
      <c r="L785" s="11"/>
      <c r="M785" s="11"/>
      <c r="N785" s="11"/>
      <c r="O785" s="11"/>
      <c r="P785" s="11"/>
      <c r="Q785" s="11"/>
      <c r="R785" s="11"/>
      <c r="S785" s="11"/>
      <c r="T785" s="11"/>
      <c r="U785" s="11"/>
      <c r="V785" s="11"/>
      <c r="W785" s="11"/>
      <c r="X785" s="11"/>
      <c r="Y785" s="11"/>
      <c r="Z785" s="11"/>
    </row>
    <row r="786" spans="1:26" ht="14.25" customHeight="1" x14ac:dyDescent="0.2">
      <c r="A786" s="8"/>
      <c r="B786" s="8"/>
      <c r="C786" s="11"/>
      <c r="D786" s="11"/>
      <c r="E786" s="11"/>
      <c r="F786" s="11"/>
      <c r="G786" s="23"/>
      <c r="H786" s="23"/>
      <c r="I786" s="11"/>
      <c r="J786" s="11"/>
      <c r="K786" s="11"/>
      <c r="L786" s="11"/>
      <c r="M786" s="11"/>
      <c r="N786" s="11"/>
      <c r="O786" s="11"/>
      <c r="P786" s="11"/>
      <c r="Q786" s="11"/>
      <c r="R786" s="11"/>
      <c r="S786" s="11"/>
      <c r="T786" s="11"/>
      <c r="U786" s="11"/>
      <c r="V786" s="11"/>
      <c r="W786" s="11"/>
      <c r="X786" s="11"/>
      <c r="Y786" s="11"/>
      <c r="Z786" s="11"/>
    </row>
    <row r="787" spans="1:26" ht="14.25" customHeight="1" x14ac:dyDescent="0.2">
      <c r="A787" s="8"/>
      <c r="B787" s="8"/>
      <c r="C787" s="11"/>
      <c r="D787" s="11"/>
      <c r="E787" s="11"/>
      <c r="F787" s="11"/>
      <c r="G787" s="23"/>
      <c r="H787" s="23"/>
      <c r="I787" s="11"/>
      <c r="J787" s="11"/>
      <c r="K787" s="11"/>
      <c r="L787" s="11"/>
      <c r="M787" s="11"/>
      <c r="N787" s="11"/>
      <c r="O787" s="11"/>
      <c r="P787" s="11"/>
      <c r="Q787" s="11"/>
      <c r="R787" s="11"/>
      <c r="S787" s="11"/>
      <c r="T787" s="11"/>
      <c r="U787" s="11"/>
      <c r="V787" s="11"/>
      <c r="W787" s="11"/>
      <c r="X787" s="11"/>
      <c r="Y787" s="11"/>
      <c r="Z787" s="11"/>
    </row>
    <row r="788" spans="1:26" ht="14.25" customHeight="1" x14ac:dyDescent="0.2">
      <c r="A788" s="8"/>
      <c r="B788" s="8"/>
      <c r="C788" s="11"/>
      <c r="D788" s="11"/>
      <c r="E788" s="11"/>
      <c r="F788" s="11"/>
      <c r="G788" s="23"/>
      <c r="H788" s="23"/>
      <c r="I788" s="11"/>
      <c r="J788" s="11"/>
      <c r="K788" s="11"/>
      <c r="L788" s="11"/>
      <c r="M788" s="11"/>
      <c r="N788" s="11"/>
      <c r="O788" s="11"/>
      <c r="P788" s="11"/>
      <c r="Q788" s="11"/>
      <c r="R788" s="11"/>
      <c r="S788" s="11"/>
      <c r="T788" s="11"/>
      <c r="U788" s="11"/>
      <c r="V788" s="11"/>
      <c r="W788" s="11"/>
      <c r="X788" s="11"/>
      <c r="Y788" s="11"/>
      <c r="Z788" s="11"/>
    </row>
    <row r="789" spans="1:26" ht="14.25" customHeight="1" x14ac:dyDescent="0.2">
      <c r="A789" s="8"/>
      <c r="B789" s="8"/>
      <c r="C789" s="11"/>
      <c r="D789" s="11"/>
      <c r="E789" s="11"/>
      <c r="F789" s="11"/>
      <c r="G789" s="23"/>
      <c r="H789" s="23"/>
      <c r="I789" s="11"/>
      <c r="J789" s="11"/>
      <c r="K789" s="11"/>
      <c r="L789" s="11"/>
      <c r="M789" s="11"/>
      <c r="N789" s="11"/>
      <c r="O789" s="11"/>
      <c r="P789" s="11"/>
      <c r="Q789" s="11"/>
      <c r="R789" s="11"/>
      <c r="S789" s="11"/>
      <c r="T789" s="11"/>
      <c r="U789" s="11"/>
      <c r="V789" s="11"/>
      <c r="W789" s="11"/>
      <c r="X789" s="11"/>
      <c r="Y789" s="11"/>
      <c r="Z789" s="11"/>
    </row>
    <row r="790" spans="1:26" ht="14.25" customHeight="1" x14ac:dyDescent="0.2">
      <c r="A790" s="8"/>
      <c r="B790" s="8"/>
      <c r="C790" s="11"/>
      <c r="D790" s="11"/>
      <c r="E790" s="11"/>
      <c r="F790" s="11"/>
      <c r="G790" s="23"/>
      <c r="H790" s="23"/>
      <c r="I790" s="11"/>
      <c r="J790" s="11"/>
      <c r="K790" s="11"/>
      <c r="L790" s="11"/>
      <c r="M790" s="11"/>
      <c r="N790" s="11"/>
      <c r="O790" s="11"/>
      <c r="P790" s="11"/>
      <c r="Q790" s="11"/>
      <c r="R790" s="11"/>
      <c r="S790" s="11"/>
      <c r="T790" s="11"/>
      <c r="U790" s="11"/>
      <c r="V790" s="11"/>
      <c r="W790" s="11"/>
      <c r="X790" s="11"/>
      <c r="Y790" s="11"/>
      <c r="Z790" s="11"/>
    </row>
    <row r="791" spans="1:26" ht="14.25" customHeight="1" x14ac:dyDescent="0.2">
      <c r="A791" s="8"/>
      <c r="B791" s="8"/>
      <c r="C791" s="11"/>
      <c r="D791" s="11"/>
      <c r="E791" s="11"/>
      <c r="F791" s="11"/>
      <c r="G791" s="23"/>
      <c r="H791" s="23"/>
      <c r="I791" s="11"/>
      <c r="J791" s="11"/>
      <c r="K791" s="11"/>
      <c r="L791" s="11"/>
      <c r="M791" s="11"/>
      <c r="N791" s="11"/>
      <c r="O791" s="11"/>
      <c r="P791" s="11"/>
      <c r="Q791" s="11"/>
      <c r="R791" s="11"/>
      <c r="S791" s="11"/>
      <c r="T791" s="11"/>
      <c r="U791" s="11"/>
      <c r="V791" s="11"/>
      <c r="W791" s="11"/>
      <c r="X791" s="11"/>
      <c r="Y791" s="11"/>
      <c r="Z791" s="11"/>
    </row>
    <row r="792" spans="1:26" ht="14.25" customHeight="1" x14ac:dyDescent="0.2">
      <c r="A792" s="8"/>
      <c r="B792" s="8"/>
      <c r="C792" s="11"/>
      <c r="D792" s="11"/>
      <c r="E792" s="11"/>
      <c r="F792" s="11"/>
      <c r="G792" s="23"/>
      <c r="H792" s="23"/>
      <c r="I792" s="11"/>
      <c r="J792" s="11"/>
      <c r="K792" s="11"/>
      <c r="L792" s="11"/>
      <c r="M792" s="11"/>
      <c r="N792" s="11"/>
      <c r="O792" s="11"/>
      <c r="P792" s="11"/>
      <c r="Q792" s="11"/>
      <c r="R792" s="11"/>
      <c r="S792" s="11"/>
      <c r="T792" s="11"/>
      <c r="U792" s="11"/>
      <c r="V792" s="11"/>
      <c r="W792" s="11"/>
      <c r="X792" s="11"/>
      <c r="Y792" s="11"/>
      <c r="Z792" s="11"/>
    </row>
    <row r="793" spans="1:26" ht="14.25" customHeight="1" x14ac:dyDescent="0.2">
      <c r="A793" s="8"/>
      <c r="B793" s="8"/>
      <c r="C793" s="11"/>
      <c r="D793" s="11"/>
      <c r="E793" s="11"/>
      <c r="F793" s="11"/>
      <c r="G793" s="23"/>
      <c r="H793" s="23"/>
      <c r="I793" s="11"/>
      <c r="J793" s="11"/>
      <c r="K793" s="11"/>
      <c r="L793" s="11"/>
      <c r="M793" s="11"/>
      <c r="N793" s="11"/>
      <c r="O793" s="11"/>
      <c r="P793" s="11"/>
      <c r="Q793" s="11"/>
      <c r="R793" s="11"/>
      <c r="S793" s="11"/>
      <c r="T793" s="11"/>
      <c r="U793" s="11"/>
      <c r="V793" s="11"/>
      <c r="W793" s="11"/>
      <c r="X793" s="11"/>
      <c r="Y793" s="11"/>
      <c r="Z793" s="11"/>
    </row>
    <row r="794" spans="1:26" ht="14.25" customHeight="1" x14ac:dyDescent="0.2">
      <c r="A794" s="8"/>
      <c r="B794" s="8"/>
      <c r="C794" s="11"/>
      <c r="D794" s="11"/>
      <c r="E794" s="11"/>
      <c r="F794" s="11"/>
      <c r="G794" s="23"/>
      <c r="H794" s="23"/>
      <c r="I794" s="11"/>
      <c r="J794" s="11"/>
      <c r="K794" s="11"/>
      <c r="L794" s="11"/>
      <c r="M794" s="11"/>
      <c r="N794" s="11"/>
      <c r="O794" s="11"/>
      <c r="P794" s="11"/>
      <c r="Q794" s="11"/>
      <c r="R794" s="11"/>
      <c r="S794" s="11"/>
      <c r="T794" s="11"/>
      <c r="U794" s="11"/>
      <c r="V794" s="11"/>
      <c r="W794" s="11"/>
      <c r="X794" s="11"/>
      <c r="Y794" s="11"/>
      <c r="Z794" s="11"/>
    </row>
    <row r="795" spans="1:26" ht="14.25" customHeight="1" x14ac:dyDescent="0.2">
      <c r="A795" s="8"/>
      <c r="B795" s="8"/>
      <c r="C795" s="11"/>
      <c r="D795" s="11"/>
      <c r="E795" s="11"/>
      <c r="F795" s="11"/>
      <c r="G795" s="23"/>
      <c r="H795" s="23"/>
      <c r="I795" s="11"/>
      <c r="J795" s="11"/>
      <c r="K795" s="11"/>
      <c r="L795" s="11"/>
      <c r="M795" s="11"/>
      <c r="N795" s="11"/>
      <c r="O795" s="11"/>
      <c r="P795" s="11"/>
      <c r="Q795" s="11"/>
      <c r="R795" s="11"/>
      <c r="S795" s="11"/>
      <c r="T795" s="11"/>
      <c r="U795" s="11"/>
      <c r="V795" s="11"/>
      <c r="W795" s="11"/>
      <c r="X795" s="11"/>
      <c r="Y795" s="11"/>
      <c r="Z795" s="11"/>
    </row>
    <row r="796" spans="1:26" ht="14.25" customHeight="1" x14ac:dyDescent="0.2">
      <c r="A796" s="8"/>
      <c r="B796" s="8"/>
      <c r="C796" s="11"/>
      <c r="D796" s="11"/>
      <c r="E796" s="11"/>
      <c r="F796" s="11"/>
      <c r="G796" s="23"/>
      <c r="H796" s="23"/>
      <c r="I796" s="11"/>
      <c r="J796" s="11"/>
      <c r="K796" s="11"/>
      <c r="L796" s="11"/>
      <c r="M796" s="11"/>
      <c r="N796" s="11"/>
      <c r="O796" s="11"/>
      <c r="P796" s="11"/>
      <c r="Q796" s="11"/>
      <c r="R796" s="11"/>
      <c r="S796" s="11"/>
      <c r="T796" s="11"/>
      <c r="U796" s="11"/>
      <c r="V796" s="11"/>
      <c r="W796" s="11"/>
      <c r="X796" s="11"/>
      <c r="Y796" s="11"/>
      <c r="Z796" s="11"/>
    </row>
    <row r="797" spans="1:26" ht="14.25" customHeight="1" x14ac:dyDescent="0.2">
      <c r="A797" s="8"/>
      <c r="B797" s="8"/>
      <c r="C797" s="11"/>
      <c r="D797" s="11"/>
      <c r="E797" s="11"/>
      <c r="F797" s="11"/>
      <c r="G797" s="23"/>
      <c r="H797" s="23"/>
      <c r="I797" s="11"/>
      <c r="J797" s="11"/>
      <c r="K797" s="11"/>
      <c r="L797" s="11"/>
      <c r="M797" s="11"/>
      <c r="N797" s="11"/>
      <c r="O797" s="11"/>
      <c r="P797" s="11"/>
      <c r="Q797" s="11"/>
      <c r="R797" s="11"/>
      <c r="S797" s="11"/>
      <c r="T797" s="11"/>
      <c r="U797" s="11"/>
      <c r="V797" s="11"/>
      <c r="W797" s="11"/>
      <c r="X797" s="11"/>
      <c r="Y797" s="11"/>
      <c r="Z797" s="11"/>
    </row>
    <row r="798" spans="1:26" ht="14.25" customHeight="1" x14ac:dyDescent="0.2">
      <c r="A798" s="8"/>
      <c r="B798" s="8"/>
      <c r="C798" s="11"/>
      <c r="D798" s="11"/>
      <c r="E798" s="11"/>
      <c r="F798" s="11"/>
      <c r="G798" s="23"/>
      <c r="H798" s="23"/>
      <c r="I798" s="11"/>
      <c r="J798" s="11"/>
      <c r="K798" s="11"/>
      <c r="L798" s="11"/>
      <c r="M798" s="11"/>
      <c r="N798" s="11"/>
      <c r="O798" s="11"/>
      <c r="P798" s="11"/>
      <c r="Q798" s="11"/>
      <c r="R798" s="11"/>
      <c r="S798" s="11"/>
      <c r="T798" s="11"/>
      <c r="U798" s="11"/>
      <c r="V798" s="11"/>
      <c r="W798" s="11"/>
      <c r="X798" s="11"/>
      <c r="Y798" s="11"/>
      <c r="Z798" s="11"/>
    </row>
    <row r="799" spans="1:26" ht="14.25" customHeight="1" x14ac:dyDescent="0.2">
      <c r="A799" s="8"/>
      <c r="B799" s="8"/>
      <c r="C799" s="11"/>
      <c r="D799" s="11"/>
      <c r="E799" s="11"/>
      <c r="F799" s="11"/>
      <c r="G799" s="23"/>
      <c r="H799" s="23"/>
      <c r="I799" s="11"/>
      <c r="J799" s="11"/>
      <c r="K799" s="11"/>
      <c r="L799" s="11"/>
      <c r="M799" s="11"/>
      <c r="N799" s="11"/>
      <c r="O799" s="11"/>
      <c r="P799" s="11"/>
      <c r="Q799" s="11"/>
      <c r="R799" s="11"/>
      <c r="S799" s="11"/>
      <c r="T799" s="11"/>
      <c r="U799" s="11"/>
      <c r="V799" s="11"/>
      <c r="W799" s="11"/>
      <c r="X799" s="11"/>
      <c r="Y799" s="11"/>
      <c r="Z799" s="11"/>
    </row>
    <row r="800" spans="1:26" ht="14.25" customHeight="1" x14ac:dyDescent="0.2">
      <c r="A800" s="8"/>
      <c r="B800" s="8"/>
      <c r="C800" s="11"/>
      <c r="D800" s="11"/>
      <c r="E800" s="11"/>
      <c r="F800" s="11"/>
      <c r="G800" s="23"/>
      <c r="H800" s="23"/>
      <c r="I800" s="11"/>
      <c r="J800" s="11"/>
      <c r="K800" s="11"/>
      <c r="L800" s="11"/>
      <c r="M800" s="11"/>
      <c r="N800" s="11"/>
      <c r="O800" s="11"/>
      <c r="P800" s="11"/>
      <c r="Q800" s="11"/>
      <c r="R800" s="11"/>
      <c r="S800" s="11"/>
      <c r="T800" s="11"/>
      <c r="U800" s="11"/>
      <c r="V800" s="11"/>
      <c r="W800" s="11"/>
      <c r="X800" s="11"/>
      <c r="Y800" s="11"/>
      <c r="Z800" s="11"/>
    </row>
    <row r="801" spans="1:26" ht="14.25" customHeight="1" x14ac:dyDescent="0.2">
      <c r="A801" s="8"/>
      <c r="B801" s="8"/>
      <c r="C801" s="11"/>
      <c r="D801" s="11"/>
      <c r="E801" s="11"/>
      <c r="F801" s="11"/>
      <c r="G801" s="23"/>
      <c r="H801" s="23"/>
      <c r="I801" s="11"/>
      <c r="J801" s="11"/>
      <c r="K801" s="11"/>
      <c r="L801" s="11"/>
      <c r="M801" s="11"/>
      <c r="N801" s="11"/>
      <c r="O801" s="11"/>
      <c r="P801" s="11"/>
      <c r="Q801" s="11"/>
      <c r="R801" s="11"/>
      <c r="S801" s="11"/>
      <c r="T801" s="11"/>
      <c r="U801" s="11"/>
      <c r="V801" s="11"/>
      <c r="W801" s="11"/>
      <c r="X801" s="11"/>
      <c r="Y801" s="11"/>
      <c r="Z801" s="11"/>
    </row>
    <row r="802" spans="1:26" ht="14.25" customHeight="1" x14ac:dyDescent="0.2">
      <c r="A802" s="8"/>
      <c r="B802" s="8"/>
      <c r="C802" s="11"/>
      <c r="D802" s="11"/>
      <c r="E802" s="11"/>
      <c r="F802" s="11"/>
      <c r="G802" s="23"/>
      <c r="H802" s="23"/>
      <c r="I802" s="11"/>
      <c r="J802" s="11"/>
      <c r="K802" s="11"/>
      <c r="L802" s="11"/>
      <c r="M802" s="11"/>
      <c r="N802" s="11"/>
      <c r="O802" s="11"/>
      <c r="P802" s="11"/>
      <c r="Q802" s="11"/>
      <c r="R802" s="11"/>
      <c r="S802" s="11"/>
      <c r="T802" s="11"/>
      <c r="U802" s="11"/>
      <c r="V802" s="11"/>
      <c r="W802" s="11"/>
      <c r="X802" s="11"/>
      <c r="Y802" s="11"/>
      <c r="Z802" s="11"/>
    </row>
    <row r="803" spans="1:26" ht="14.25" customHeight="1" x14ac:dyDescent="0.2">
      <c r="A803" s="8"/>
      <c r="B803" s="8"/>
      <c r="C803" s="11"/>
      <c r="D803" s="11"/>
      <c r="E803" s="11"/>
      <c r="F803" s="11"/>
      <c r="G803" s="23"/>
      <c r="H803" s="23"/>
      <c r="I803" s="11"/>
      <c r="J803" s="11"/>
      <c r="K803" s="11"/>
      <c r="L803" s="11"/>
      <c r="M803" s="11"/>
      <c r="N803" s="11"/>
      <c r="O803" s="11"/>
      <c r="P803" s="11"/>
      <c r="Q803" s="11"/>
      <c r="R803" s="11"/>
      <c r="S803" s="11"/>
      <c r="T803" s="11"/>
      <c r="U803" s="11"/>
      <c r="V803" s="11"/>
      <c r="W803" s="11"/>
      <c r="X803" s="11"/>
      <c r="Y803" s="11"/>
      <c r="Z803" s="11"/>
    </row>
    <row r="804" spans="1:26" ht="14.25" customHeight="1" x14ac:dyDescent="0.2">
      <c r="A804" s="8"/>
      <c r="B804" s="8"/>
      <c r="C804" s="11"/>
      <c r="D804" s="11"/>
      <c r="E804" s="11"/>
      <c r="F804" s="11"/>
      <c r="G804" s="23"/>
      <c r="H804" s="23"/>
      <c r="I804" s="11"/>
      <c r="J804" s="11"/>
      <c r="K804" s="11"/>
      <c r="L804" s="11"/>
      <c r="M804" s="11"/>
      <c r="N804" s="11"/>
      <c r="O804" s="11"/>
      <c r="P804" s="11"/>
      <c r="Q804" s="11"/>
      <c r="R804" s="11"/>
      <c r="S804" s="11"/>
      <c r="T804" s="11"/>
      <c r="U804" s="11"/>
      <c r="V804" s="11"/>
      <c r="W804" s="11"/>
      <c r="X804" s="11"/>
      <c r="Y804" s="11"/>
      <c r="Z804" s="11"/>
    </row>
    <row r="805" spans="1:26" ht="14.25" customHeight="1" x14ac:dyDescent="0.2">
      <c r="A805" s="8"/>
      <c r="B805" s="8"/>
      <c r="C805" s="11"/>
      <c r="D805" s="11"/>
      <c r="E805" s="11"/>
      <c r="F805" s="11"/>
      <c r="G805" s="23"/>
      <c r="H805" s="23"/>
      <c r="I805" s="11"/>
      <c r="J805" s="11"/>
      <c r="K805" s="11"/>
      <c r="L805" s="11"/>
      <c r="M805" s="11"/>
      <c r="N805" s="11"/>
      <c r="O805" s="11"/>
      <c r="P805" s="11"/>
      <c r="Q805" s="11"/>
      <c r="R805" s="11"/>
      <c r="S805" s="11"/>
      <c r="T805" s="11"/>
      <c r="U805" s="11"/>
      <c r="V805" s="11"/>
      <c r="W805" s="11"/>
      <c r="X805" s="11"/>
      <c r="Y805" s="11"/>
      <c r="Z805" s="11"/>
    </row>
    <row r="806" spans="1:26" ht="14.25" customHeight="1" x14ac:dyDescent="0.2">
      <c r="A806" s="8"/>
      <c r="B806" s="8"/>
      <c r="C806" s="11"/>
      <c r="D806" s="11"/>
      <c r="E806" s="11"/>
      <c r="F806" s="11"/>
      <c r="G806" s="23"/>
      <c r="H806" s="23"/>
      <c r="I806" s="11"/>
      <c r="J806" s="11"/>
      <c r="K806" s="11"/>
      <c r="L806" s="11"/>
      <c r="M806" s="11"/>
      <c r="N806" s="11"/>
      <c r="O806" s="11"/>
      <c r="P806" s="11"/>
      <c r="Q806" s="11"/>
      <c r="R806" s="11"/>
      <c r="S806" s="11"/>
      <c r="T806" s="11"/>
      <c r="U806" s="11"/>
      <c r="V806" s="11"/>
      <c r="W806" s="11"/>
      <c r="X806" s="11"/>
      <c r="Y806" s="11"/>
      <c r="Z806" s="11"/>
    </row>
    <row r="807" spans="1:26" ht="14.25" customHeight="1" x14ac:dyDescent="0.2">
      <c r="A807" s="8"/>
      <c r="B807" s="8"/>
      <c r="C807" s="11"/>
      <c r="D807" s="11"/>
      <c r="E807" s="11"/>
      <c r="F807" s="11"/>
      <c r="G807" s="23"/>
      <c r="H807" s="23"/>
      <c r="I807" s="11"/>
      <c r="J807" s="11"/>
      <c r="K807" s="11"/>
      <c r="L807" s="11"/>
      <c r="M807" s="11"/>
      <c r="N807" s="11"/>
      <c r="O807" s="11"/>
      <c r="P807" s="11"/>
      <c r="Q807" s="11"/>
      <c r="R807" s="11"/>
      <c r="S807" s="11"/>
      <c r="T807" s="11"/>
      <c r="U807" s="11"/>
      <c r="V807" s="11"/>
      <c r="W807" s="11"/>
      <c r="X807" s="11"/>
      <c r="Y807" s="11"/>
      <c r="Z807" s="11"/>
    </row>
    <row r="808" spans="1:26" ht="14.25" customHeight="1" x14ac:dyDescent="0.2">
      <c r="A808" s="8"/>
      <c r="B808" s="8"/>
      <c r="C808" s="11"/>
      <c r="D808" s="11"/>
      <c r="E808" s="11"/>
      <c r="F808" s="11"/>
      <c r="G808" s="23"/>
      <c r="H808" s="23"/>
      <c r="I808" s="11"/>
      <c r="J808" s="11"/>
      <c r="K808" s="11"/>
      <c r="L808" s="11"/>
      <c r="M808" s="11"/>
      <c r="N808" s="11"/>
      <c r="O808" s="11"/>
      <c r="P808" s="11"/>
      <c r="Q808" s="11"/>
      <c r="R808" s="11"/>
      <c r="S808" s="11"/>
      <c r="T808" s="11"/>
      <c r="U808" s="11"/>
      <c r="V808" s="11"/>
      <c r="W808" s="11"/>
      <c r="X808" s="11"/>
      <c r="Y808" s="11"/>
      <c r="Z808" s="11"/>
    </row>
    <row r="809" spans="1:26" ht="14.25" customHeight="1" x14ac:dyDescent="0.2">
      <c r="A809" s="8"/>
      <c r="B809" s="8"/>
      <c r="C809" s="11"/>
      <c r="D809" s="11"/>
      <c r="E809" s="11"/>
      <c r="F809" s="11"/>
      <c r="G809" s="23"/>
      <c r="H809" s="23"/>
      <c r="I809" s="11"/>
      <c r="J809" s="11"/>
      <c r="K809" s="11"/>
      <c r="L809" s="11"/>
      <c r="M809" s="11"/>
      <c r="N809" s="11"/>
      <c r="O809" s="11"/>
      <c r="P809" s="11"/>
      <c r="Q809" s="11"/>
      <c r="R809" s="11"/>
      <c r="S809" s="11"/>
      <c r="T809" s="11"/>
      <c r="U809" s="11"/>
      <c r="V809" s="11"/>
      <c r="W809" s="11"/>
      <c r="X809" s="11"/>
      <c r="Y809" s="11"/>
      <c r="Z809" s="11"/>
    </row>
    <row r="810" spans="1:26" ht="14.25" customHeight="1" x14ac:dyDescent="0.2">
      <c r="A810" s="8"/>
      <c r="B810" s="8"/>
      <c r="C810" s="11"/>
      <c r="D810" s="11"/>
      <c r="E810" s="11"/>
      <c r="F810" s="11"/>
      <c r="G810" s="23"/>
      <c r="H810" s="23"/>
      <c r="I810" s="11"/>
      <c r="J810" s="11"/>
      <c r="K810" s="11"/>
      <c r="L810" s="11"/>
      <c r="M810" s="11"/>
      <c r="N810" s="11"/>
      <c r="O810" s="11"/>
      <c r="P810" s="11"/>
      <c r="Q810" s="11"/>
      <c r="R810" s="11"/>
      <c r="S810" s="11"/>
      <c r="T810" s="11"/>
      <c r="U810" s="11"/>
      <c r="V810" s="11"/>
      <c r="W810" s="11"/>
      <c r="X810" s="11"/>
      <c r="Y810" s="11"/>
      <c r="Z810" s="11"/>
    </row>
    <row r="811" spans="1:26" ht="14.25" customHeight="1" x14ac:dyDescent="0.2">
      <c r="A811" s="8"/>
      <c r="B811" s="8"/>
      <c r="C811" s="11"/>
      <c r="D811" s="11"/>
      <c r="E811" s="11"/>
      <c r="F811" s="11"/>
      <c r="G811" s="23"/>
      <c r="H811" s="23"/>
      <c r="I811" s="11"/>
      <c r="J811" s="11"/>
      <c r="K811" s="11"/>
      <c r="L811" s="11"/>
      <c r="M811" s="11"/>
      <c r="N811" s="11"/>
      <c r="O811" s="11"/>
      <c r="P811" s="11"/>
      <c r="Q811" s="11"/>
      <c r="R811" s="11"/>
      <c r="S811" s="11"/>
      <c r="T811" s="11"/>
      <c r="U811" s="11"/>
      <c r="V811" s="11"/>
      <c r="W811" s="11"/>
      <c r="X811" s="11"/>
      <c r="Y811" s="11"/>
      <c r="Z811" s="11"/>
    </row>
    <row r="812" spans="1:26" ht="14.25" customHeight="1" x14ac:dyDescent="0.2">
      <c r="A812" s="8"/>
      <c r="B812" s="8"/>
      <c r="C812" s="11"/>
      <c r="D812" s="11"/>
      <c r="E812" s="11"/>
      <c r="F812" s="11"/>
      <c r="G812" s="23"/>
      <c r="H812" s="23"/>
      <c r="I812" s="11"/>
      <c r="J812" s="11"/>
      <c r="K812" s="11"/>
      <c r="L812" s="11"/>
      <c r="M812" s="11"/>
      <c r="N812" s="11"/>
      <c r="O812" s="11"/>
      <c r="P812" s="11"/>
      <c r="Q812" s="11"/>
      <c r="R812" s="11"/>
      <c r="S812" s="11"/>
      <c r="T812" s="11"/>
      <c r="U812" s="11"/>
      <c r="V812" s="11"/>
      <c r="W812" s="11"/>
      <c r="X812" s="11"/>
      <c r="Y812" s="11"/>
      <c r="Z812" s="11"/>
    </row>
    <row r="813" spans="1:26" ht="14.25" customHeight="1" x14ac:dyDescent="0.2">
      <c r="A813" s="8"/>
      <c r="B813" s="8"/>
      <c r="C813" s="11"/>
      <c r="D813" s="11"/>
      <c r="E813" s="11"/>
      <c r="F813" s="11"/>
      <c r="G813" s="23"/>
      <c r="H813" s="23"/>
      <c r="I813" s="11"/>
      <c r="J813" s="11"/>
      <c r="K813" s="11"/>
      <c r="L813" s="11"/>
      <c r="M813" s="11"/>
      <c r="N813" s="11"/>
      <c r="O813" s="11"/>
      <c r="P813" s="11"/>
      <c r="Q813" s="11"/>
      <c r="R813" s="11"/>
      <c r="S813" s="11"/>
      <c r="T813" s="11"/>
      <c r="U813" s="11"/>
      <c r="V813" s="11"/>
      <c r="W813" s="11"/>
      <c r="X813" s="11"/>
      <c r="Y813" s="11"/>
      <c r="Z813" s="11"/>
    </row>
    <row r="814" spans="1:26" ht="14.25" customHeight="1" x14ac:dyDescent="0.2">
      <c r="A814" s="8"/>
      <c r="B814" s="8"/>
      <c r="C814" s="11"/>
      <c r="D814" s="11"/>
      <c r="E814" s="11"/>
      <c r="F814" s="11"/>
      <c r="G814" s="23"/>
      <c r="H814" s="23"/>
      <c r="I814" s="11"/>
      <c r="J814" s="11"/>
      <c r="K814" s="11"/>
      <c r="L814" s="11"/>
      <c r="M814" s="11"/>
      <c r="N814" s="11"/>
      <c r="O814" s="11"/>
      <c r="P814" s="11"/>
      <c r="Q814" s="11"/>
      <c r="R814" s="11"/>
      <c r="S814" s="11"/>
      <c r="T814" s="11"/>
      <c r="U814" s="11"/>
      <c r="V814" s="11"/>
      <c r="W814" s="11"/>
      <c r="X814" s="11"/>
      <c r="Y814" s="11"/>
      <c r="Z814" s="11"/>
    </row>
    <row r="815" spans="1:26" ht="14.25" customHeight="1" x14ac:dyDescent="0.2">
      <c r="A815" s="8"/>
      <c r="B815" s="8"/>
      <c r="C815" s="11"/>
      <c r="D815" s="11"/>
      <c r="E815" s="11"/>
      <c r="F815" s="11"/>
      <c r="G815" s="23"/>
      <c r="H815" s="23"/>
      <c r="I815" s="11"/>
      <c r="J815" s="11"/>
      <c r="K815" s="11"/>
      <c r="L815" s="11"/>
      <c r="M815" s="11"/>
      <c r="N815" s="11"/>
      <c r="O815" s="11"/>
      <c r="P815" s="11"/>
      <c r="Q815" s="11"/>
      <c r="R815" s="11"/>
      <c r="S815" s="11"/>
      <c r="T815" s="11"/>
      <c r="U815" s="11"/>
      <c r="V815" s="11"/>
      <c r="W815" s="11"/>
      <c r="X815" s="11"/>
      <c r="Y815" s="11"/>
      <c r="Z815" s="11"/>
    </row>
    <row r="816" spans="1:26" ht="14.25" customHeight="1" x14ac:dyDescent="0.2">
      <c r="A816" s="8"/>
      <c r="B816" s="8"/>
      <c r="C816" s="11"/>
      <c r="D816" s="11"/>
      <c r="E816" s="11"/>
      <c r="F816" s="11"/>
      <c r="G816" s="23"/>
      <c r="H816" s="23"/>
      <c r="I816" s="11"/>
      <c r="J816" s="11"/>
      <c r="K816" s="11"/>
      <c r="L816" s="11"/>
      <c r="M816" s="11"/>
      <c r="N816" s="11"/>
      <c r="O816" s="11"/>
      <c r="P816" s="11"/>
      <c r="Q816" s="11"/>
      <c r="R816" s="11"/>
      <c r="S816" s="11"/>
      <c r="T816" s="11"/>
      <c r="U816" s="11"/>
      <c r="V816" s="11"/>
      <c r="W816" s="11"/>
      <c r="X816" s="11"/>
      <c r="Y816" s="11"/>
      <c r="Z816" s="11"/>
    </row>
    <row r="817" spans="1:26" ht="14.25" customHeight="1" x14ac:dyDescent="0.2">
      <c r="A817" s="8"/>
      <c r="B817" s="8"/>
      <c r="C817" s="11"/>
      <c r="D817" s="11"/>
      <c r="E817" s="11"/>
      <c r="F817" s="11"/>
      <c r="G817" s="23"/>
      <c r="H817" s="23"/>
      <c r="I817" s="11"/>
      <c r="J817" s="11"/>
      <c r="K817" s="11"/>
      <c r="L817" s="11"/>
      <c r="M817" s="11"/>
      <c r="N817" s="11"/>
      <c r="O817" s="11"/>
      <c r="P817" s="11"/>
      <c r="Q817" s="11"/>
      <c r="R817" s="11"/>
      <c r="S817" s="11"/>
      <c r="T817" s="11"/>
      <c r="U817" s="11"/>
      <c r="V817" s="11"/>
      <c r="W817" s="11"/>
      <c r="X817" s="11"/>
      <c r="Y817" s="11"/>
      <c r="Z817" s="11"/>
    </row>
    <row r="818" spans="1:26" ht="14.25" customHeight="1" x14ac:dyDescent="0.2">
      <c r="A818" s="8"/>
      <c r="B818" s="8"/>
      <c r="C818" s="11"/>
      <c r="D818" s="11"/>
      <c r="E818" s="11"/>
      <c r="F818" s="11"/>
      <c r="G818" s="23"/>
      <c r="H818" s="23"/>
      <c r="I818" s="11"/>
      <c r="J818" s="11"/>
      <c r="K818" s="11"/>
      <c r="L818" s="11"/>
      <c r="M818" s="11"/>
      <c r="N818" s="11"/>
      <c r="O818" s="11"/>
      <c r="P818" s="11"/>
      <c r="Q818" s="11"/>
      <c r="R818" s="11"/>
      <c r="S818" s="11"/>
      <c r="T818" s="11"/>
      <c r="U818" s="11"/>
      <c r="V818" s="11"/>
      <c r="W818" s="11"/>
      <c r="X818" s="11"/>
      <c r="Y818" s="11"/>
      <c r="Z818" s="11"/>
    </row>
    <row r="819" spans="1:26" ht="14.25" customHeight="1" x14ac:dyDescent="0.2">
      <c r="A819" s="8"/>
      <c r="B819" s="8"/>
      <c r="C819" s="11"/>
      <c r="D819" s="11"/>
      <c r="E819" s="11"/>
      <c r="F819" s="11"/>
      <c r="G819" s="23"/>
      <c r="H819" s="23"/>
      <c r="I819" s="11"/>
      <c r="J819" s="11"/>
      <c r="K819" s="11"/>
      <c r="L819" s="11"/>
      <c r="M819" s="11"/>
      <c r="N819" s="11"/>
      <c r="O819" s="11"/>
      <c r="P819" s="11"/>
      <c r="Q819" s="11"/>
      <c r="R819" s="11"/>
      <c r="S819" s="11"/>
      <c r="T819" s="11"/>
      <c r="U819" s="11"/>
      <c r="V819" s="11"/>
      <c r="W819" s="11"/>
      <c r="X819" s="11"/>
      <c r="Y819" s="11"/>
      <c r="Z819" s="11"/>
    </row>
    <row r="820" spans="1:26" ht="14.25" customHeight="1" x14ac:dyDescent="0.2">
      <c r="A820" s="8"/>
      <c r="B820" s="8"/>
      <c r="C820" s="11"/>
      <c r="D820" s="11"/>
      <c r="E820" s="11"/>
      <c r="F820" s="11"/>
      <c r="G820" s="23"/>
      <c r="H820" s="23"/>
      <c r="I820" s="11"/>
      <c r="J820" s="11"/>
      <c r="K820" s="11"/>
      <c r="L820" s="11"/>
      <c r="M820" s="11"/>
      <c r="N820" s="11"/>
      <c r="O820" s="11"/>
      <c r="P820" s="11"/>
      <c r="Q820" s="11"/>
      <c r="R820" s="11"/>
      <c r="S820" s="11"/>
      <c r="T820" s="11"/>
      <c r="U820" s="11"/>
      <c r="V820" s="11"/>
      <c r="W820" s="11"/>
      <c r="X820" s="11"/>
      <c r="Y820" s="11"/>
      <c r="Z820" s="11"/>
    </row>
    <row r="821" spans="1:26" ht="14.25" customHeight="1" x14ac:dyDescent="0.2">
      <c r="A821" s="8"/>
      <c r="B821" s="8"/>
      <c r="C821" s="11"/>
      <c r="D821" s="11"/>
      <c r="E821" s="11"/>
      <c r="F821" s="11"/>
      <c r="G821" s="23"/>
      <c r="H821" s="23"/>
      <c r="I821" s="11"/>
      <c r="J821" s="11"/>
      <c r="K821" s="11"/>
      <c r="L821" s="11"/>
      <c r="M821" s="11"/>
      <c r="N821" s="11"/>
      <c r="O821" s="11"/>
      <c r="P821" s="11"/>
      <c r="Q821" s="11"/>
      <c r="R821" s="11"/>
      <c r="S821" s="11"/>
      <c r="T821" s="11"/>
      <c r="U821" s="11"/>
      <c r="V821" s="11"/>
      <c r="W821" s="11"/>
      <c r="X821" s="11"/>
      <c r="Y821" s="11"/>
      <c r="Z821" s="11"/>
    </row>
    <row r="822" spans="1:26" ht="14.25" customHeight="1" x14ac:dyDescent="0.2">
      <c r="A822" s="8"/>
      <c r="B822" s="8"/>
      <c r="C822" s="11"/>
      <c r="D822" s="11"/>
      <c r="E822" s="11"/>
      <c r="F822" s="11"/>
      <c r="G822" s="23"/>
      <c r="H822" s="23"/>
      <c r="I822" s="11"/>
      <c r="J822" s="11"/>
      <c r="K822" s="11"/>
      <c r="L822" s="11"/>
      <c r="M822" s="11"/>
      <c r="N822" s="11"/>
      <c r="O822" s="11"/>
      <c r="P822" s="11"/>
      <c r="Q822" s="11"/>
      <c r="R822" s="11"/>
      <c r="S822" s="11"/>
      <c r="T822" s="11"/>
      <c r="U822" s="11"/>
      <c r="V822" s="11"/>
      <c r="W822" s="11"/>
      <c r="X822" s="11"/>
      <c r="Y822" s="11"/>
      <c r="Z822" s="11"/>
    </row>
    <row r="823" spans="1:26" ht="14.25" customHeight="1" x14ac:dyDescent="0.2">
      <c r="A823" s="8"/>
      <c r="B823" s="8"/>
      <c r="C823" s="11"/>
      <c r="D823" s="11"/>
      <c r="E823" s="11"/>
      <c r="F823" s="11"/>
      <c r="G823" s="23"/>
      <c r="H823" s="23"/>
      <c r="I823" s="11"/>
      <c r="J823" s="11"/>
      <c r="K823" s="11"/>
      <c r="L823" s="11"/>
      <c r="M823" s="11"/>
      <c r="N823" s="11"/>
      <c r="O823" s="11"/>
      <c r="P823" s="11"/>
      <c r="Q823" s="11"/>
      <c r="R823" s="11"/>
      <c r="S823" s="11"/>
      <c r="T823" s="11"/>
      <c r="U823" s="11"/>
      <c r="V823" s="11"/>
      <c r="W823" s="11"/>
      <c r="X823" s="11"/>
      <c r="Y823" s="11"/>
      <c r="Z823" s="11"/>
    </row>
    <row r="824" spans="1:26" ht="14.25" customHeight="1" x14ac:dyDescent="0.2">
      <c r="A824" s="8"/>
      <c r="B824" s="8"/>
      <c r="C824" s="11"/>
      <c r="D824" s="11"/>
      <c r="E824" s="11"/>
      <c r="F824" s="11"/>
      <c r="G824" s="23"/>
      <c r="H824" s="23"/>
      <c r="I824" s="11"/>
      <c r="J824" s="11"/>
      <c r="K824" s="11"/>
      <c r="L824" s="11"/>
      <c r="M824" s="11"/>
      <c r="N824" s="11"/>
      <c r="O824" s="11"/>
      <c r="P824" s="11"/>
      <c r="Q824" s="11"/>
      <c r="R824" s="11"/>
      <c r="S824" s="11"/>
      <c r="T824" s="11"/>
      <c r="U824" s="11"/>
      <c r="V824" s="11"/>
      <c r="W824" s="11"/>
      <c r="X824" s="11"/>
      <c r="Y824" s="11"/>
      <c r="Z824" s="11"/>
    </row>
    <row r="825" spans="1:26" ht="14.25" customHeight="1" x14ac:dyDescent="0.2">
      <c r="A825" s="8"/>
      <c r="B825" s="8"/>
      <c r="C825" s="11"/>
      <c r="D825" s="11"/>
      <c r="E825" s="11"/>
      <c r="F825" s="11"/>
      <c r="G825" s="23"/>
      <c r="H825" s="23"/>
      <c r="I825" s="11"/>
      <c r="J825" s="11"/>
      <c r="K825" s="11"/>
      <c r="L825" s="11"/>
      <c r="M825" s="11"/>
      <c r="N825" s="11"/>
      <c r="O825" s="11"/>
      <c r="P825" s="11"/>
      <c r="Q825" s="11"/>
      <c r="R825" s="11"/>
      <c r="S825" s="11"/>
      <c r="T825" s="11"/>
      <c r="U825" s="11"/>
      <c r="V825" s="11"/>
      <c r="W825" s="11"/>
      <c r="X825" s="11"/>
      <c r="Y825" s="11"/>
      <c r="Z825" s="11"/>
    </row>
    <row r="826" spans="1:26" ht="14.25" customHeight="1" x14ac:dyDescent="0.2">
      <c r="A826" s="8"/>
      <c r="B826" s="8"/>
      <c r="C826" s="11"/>
      <c r="D826" s="11"/>
      <c r="E826" s="11"/>
      <c r="F826" s="11"/>
      <c r="G826" s="23"/>
      <c r="H826" s="23"/>
      <c r="I826" s="11"/>
      <c r="J826" s="11"/>
      <c r="K826" s="11"/>
      <c r="L826" s="11"/>
      <c r="M826" s="11"/>
      <c r="N826" s="11"/>
      <c r="O826" s="11"/>
      <c r="P826" s="11"/>
      <c r="Q826" s="11"/>
      <c r="R826" s="11"/>
      <c r="S826" s="11"/>
      <c r="T826" s="11"/>
      <c r="U826" s="11"/>
      <c r="V826" s="11"/>
      <c r="W826" s="11"/>
      <c r="X826" s="11"/>
      <c r="Y826" s="11"/>
      <c r="Z826" s="11"/>
    </row>
    <row r="827" spans="1:26" ht="14.25" customHeight="1" x14ac:dyDescent="0.2">
      <c r="A827" s="8"/>
      <c r="B827" s="8"/>
      <c r="C827" s="11"/>
      <c r="D827" s="11"/>
      <c r="E827" s="11"/>
      <c r="F827" s="11"/>
      <c r="G827" s="23"/>
      <c r="H827" s="23"/>
      <c r="I827" s="11"/>
      <c r="J827" s="11"/>
      <c r="K827" s="11"/>
      <c r="L827" s="11"/>
      <c r="M827" s="11"/>
      <c r="N827" s="11"/>
      <c r="O827" s="11"/>
      <c r="P827" s="11"/>
      <c r="Q827" s="11"/>
      <c r="R827" s="11"/>
      <c r="S827" s="11"/>
      <c r="T827" s="11"/>
      <c r="U827" s="11"/>
      <c r="V827" s="11"/>
      <c r="W827" s="11"/>
      <c r="X827" s="11"/>
      <c r="Y827" s="11"/>
      <c r="Z827" s="11"/>
    </row>
    <row r="828" spans="1:26" ht="14.25" customHeight="1" x14ac:dyDescent="0.2">
      <c r="A828" s="8"/>
      <c r="B828" s="8"/>
      <c r="C828" s="11"/>
      <c r="D828" s="11"/>
      <c r="E828" s="11"/>
      <c r="F828" s="11"/>
      <c r="G828" s="23"/>
      <c r="H828" s="23"/>
      <c r="I828" s="11"/>
      <c r="J828" s="11"/>
      <c r="K828" s="11"/>
      <c r="L828" s="11"/>
      <c r="M828" s="11"/>
      <c r="N828" s="11"/>
      <c r="O828" s="11"/>
      <c r="P828" s="11"/>
      <c r="Q828" s="11"/>
      <c r="R828" s="11"/>
      <c r="S828" s="11"/>
      <c r="T828" s="11"/>
      <c r="U828" s="11"/>
      <c r="V828" s="11"/>
      <c r="W828" s="11"/>
      <c r="X828" s="11"/>
      <c r="Y828" s="11"/>
      <c r="Z828" s="11"/>
    </row>
    <row r="829" spans="1:26" ht="14.25" customHeight="1" x14ac:dyDescent="0.2">
      <c r="A829" s="8"/>
      <c r="B829" s="8"/>
      <c r="C829" s="11"/>
      <c r="D829" s="11"/>
      <c r="E829" s="11"/>
      <c r="F829" s="11"/>
      <c r="G829" s="23"/>
      <c r="H829" s="23"/>
      <c r="I829" s="11"/>
      <c r="J829" s="11"/>
      <c r="K829" s="11"/>
      <c r="L829" s="11"/>
      <c r="M829" s="11"/>
      <c r="N829" s="11"/>
      <c r="O829" s="11"/>
      <c r="P829" s="11"/>
      <c r="Q829" s="11"/>
      <c r="R829" s="11"/>
      <c r="S829" s="11"/>
      <c r="T829" s="11"/>
      <c r="U829" s="11"/>
      <c r="V829" s="11"/>
      <c r="W829" s="11"/>
      <c r="X829" s="11"/>
      <c r="Y829" s="11"/>
      <c r="Z829" s="11"/>
    </row>
    <row r="830" spans="1:26" ht="14.25" customHeight="1" x14ac:dyDescent="0.2">
      <c r="A830" s="8"/>
      <c r="B830" s="8"/>
      <c r="C830" s="11"/>
      <c r="D830" s="11"/>
      <c r="E830" s="11"/>
      <c r="F830" s="11"/>
      <c r="G830" s="23"/>
      <c r="H830" s="23"/>
      <c r="I830" s="11"/>
      <c r="J830" s="11"/>
      <c r="K830" s="11"/>
      <c r="L830" s="11"/>
      <c r="M830" s="11"/>
      <c r="N830" s="11"/>
      <c r="O830" s="11"/>
      <c r="P830" s="11"/>
      <c r="Q830" s="11"/>
      <c r="R830" s="11"/>
      <c r="S830" s="11"/>
      <c r="T830" s="11"/>
      <c r="U830" s="11"/>
      <c r="V830" s="11"/>
      <c r="W830" s="11"/>
      <c r="X830" s="11"/>
      <c r="Y830" s="11"/>
      <c r="Z830" s="11"/>
    </row>
    <row r="831" spans="1:26" ht="14.25" customHeight="1" x14ac:dyDescent="0.2">
      <c r="A831" s="8"/>
      <c r="B831" s="8"/>
      <c r="C831" s="11"/>
      <c r="D831" s="11"/>
      <c r="E831" s="11"/>
      <c r="F831" s="11"/>
      <c r="G831" s="23"/>
      <c r="H831" s="23"/>
      <c r="I831" s="11"/>
      <c r="J831" s="11"/>
      <c r="K831" s="11"/>
      <c r="L831" s="11"/>
      <c r="M831" s="11"/>
      <c r="N831" s="11"/>
      <c r="O831" s="11"/>
      <c r="P831" s="11"/>
      <c r="Q831" s="11"/>
      <c r="R831" s="11"/>
      <c r="S831" s="11"/>
      <c r="T831" s="11"/>
      <c r="U831" s="11"/>
      <c r="V831" s="11"/>
      <c r="W831" s="11"/>
      <c r="X831" s="11"/>
      <c r="Y831" s="11"/>
      <c r="Z831" s="11"/>
    </row>
    <row r="832" spans="1:26" ht="14.25" customHeight="1" x14ac:dyDescent="0.2">
      <c r="A832" s="8"/>
      <c r="B832" s="8"/>
      <c r="C832" s="11"/>
      <c r="D832" s="11"/>
      <c r="E832" s="11"/>
      <c r="F832" s="11"/>
      <c r="G832" s="23"/>
      <c r="H832" s="23"/>
      <c r="I832" s="11"/>
      <c r="J832" s="11"/>
      <c r="K832" s="11"/>
      <c r="L832" s="11"/>
      <c r="M832" s="11"/>
      <c r="N832" s="11"/>
      <c r="O832" s="11"/>
      <c r="P832" s="11"/>
      <c r="Q832" s="11"/>
      <c r="R832" s="11"/>
      <c r="S832" s="11"/>
      <c r="T832" s="11"/>
      <c r="U832" s="11"/>
      <c r="V832" s="11"/>
      <c r="W832" s="11"/>
      <c r="X832" s="11"/>
      <c r="Y832" s="11"/>
      <c r="Z832" s="11"/>
    </row>
    <row r="833" spans="1:26" ht="14.25" customHeight="1" x14ac:dyDescent="0.2">
      <c r="A833" s="8"/>
      <c r="B833" s="8"/>
      <c r="C833" s="11"/>
      <c r="D833" s="11"/>
      <c r="E833" s="11"/>
      <c r="F833" s="11"/>
      <c r="G833" s="23"/>
      <c r="H833" s="23"/>
      <c r="I833" s="11"/>
      <c r="J833" s="11"/>
      <c r="K833" s="11"/>
      <c r="L833" s="11"/>
      <c r="M833" s="11"/>
      <c r="N833" s="11"/>
      <c r="O833" s="11"/>
      <c r="P833" s="11"/>
      <c r="Q833" s="11"/>
      <c r="R833" s="11"/>
      <c r="S833" s="11"/>
      <c r="T833" s="11"/>
      <c r="U833" s="11"/>
      <c r="V833" s="11"/>
      <c r="W833" s="11"/>
      <c r="X833" s="11"/>
      <c r="Y833" s="11"/>
      <c r="Z833" s="11"/>
    </row>
    <row r="834" spans="1:26" ht="14.25" customHeight="1" x14ac:dyDescent="0.2">
      <c r="A834" s="8"/>
      <c r="B834" s="8"/>
      <c r="C834" s="11"/>
      <c r="D834" s="11"/>
      <c r="E834" s="11"/>
      <c r="F834" s="11"/>
      <c r="G834" s="23"/>
      <c r="H834" s="23"/>
      <c r="I834" s="11"/>
      <c r="J834" s="11"/>
      <c r="K834" s="11"/>
      <c r="L834" s="11"/>
      <c r="M834" s="11"/>
      <c r="N834" s="11"/>
      <c r="O834" s="11"/>
      <c r="P834" s="11"/>
      <c r="Q834" s="11"/>
      <c r="R834" s="11"/>
      <c r="S834" s="11"/>
      <c r="T834" s="11"/>
      <c r="U834" s="11"/>
      <c r="V834" s="11"/>
      <c r="W834" s="11"/>
      <c r="X834" s="11"/>
      <c r="Y834" s="11"/>
      <c r="Z834" s="11"/>
    </row>
    <row r="835" spans="1:26" ht="14.25" customHeight="1" x14ac:dyDescent="0.2">
      <c r="A835" s="8"/>
      <c r="B835" s="8"/>
      <c r="C835" s="11"/>
      <c r="D835" s="11"/>
      <c r="E835" s="11"/>
      <c r="F835" s="11"/>
      <c r="G835" s="23"/>
      <c r="H835" s="23"/>
      <c r="I835" s="11"/>
      <c r="J835" s="11"/>
      <c r="K835" s="11"/>
      <c r="L835" s="11"/>
      <c r="M835" s="11"/>
      <c r="N835" s="11"/>
      <c r="O835" s="11"/>
      <c r="P835" s="11"/>
      <c r="Q835" s="11"/>
      <c r="R835" s="11"/>
      <c r="S835" s="11"/>
      <c r="T835" s="11"/>
      <c r="U835" s="11"/>
      <c r="V835" s="11"/>
      <c r="W835" s="11"/>
      <c r="X835" s="11"/>
      <c r="Y835" s="11"/>
      <c r="Z835" s="11"/>
    </row>
    <row r="836" spans="1:26" ht="14.25" customHeight="1" x14ac:dyDescent="0.2">
      <c r="A836" s="8"/>
      <c r="B836" s="8"/>
      <c r="C836" s="11"/>
      <c r="D836" s="11"/>
      <c r="E836" s="11"/>
      <c r="F836" s="11"/>
      <c r="G836" s="23"/>
      <c r="H836" s="23"/>
      <c r="I836" s="11"/>
      <c r="J836" s="11"/>
      <c r="K836" s="11"/>
      <c r="L836" s="11"/>
      <c r="M836" s="11"/>
      <c r="N836" s="11"/>
      <c r="O836" s="11"/>
      <c r="P836" s="11"/>
      <c r="Q836" s="11"/>
      <c r="R836" s="11"/>
      <c r="S836" s="11"/>
      <c r="T836" s="11"/>
      <c r="U836" s="11"/>
      <c r="V836" s="11"/>
      <c r="W836" s="11"/>
      <c r="X836" s="11"/>
      <c r="Y836" s="11"/>
      <c r="Z836" s="11"/>
    </row>
    <row r="837" spans="1:26" ht="14.25" customHeight="1" x14ac:dyDescent="0.2">
      <c r="A837" s="8"/>
      <c r="B837" s="8"/>
      <c r="C837" s="11"/>
      <c r="D837" s="11"/>
      <c r="E837" s="11"/>
      <c r="F837" s="11"/>
      <c r="G837" s="23"/>
      <c r="H837" s="23"/>
      <c r="I837" s="11"/>
      <c r="J837" s="11"/>
      <c r="K837" s="11"/>
      <c r="L837" s="11"/>
      <c r="M837" s="11"/>
      <c r="N837" s="11"/>
      <c r="O837" s="11"/>
      <c r="P837" s="11"/>
      <c r="Q837" s="11"/>
      <c r="R837" s="11"/>
      <c r="S837" s="11"/>
      <c r="T837" s="11"/>
      <c r="U837" s="11"/>
      <c r="V837" s="11"/>
      <c r="W837" s="11"/>
      <c r="X837" s="11"/>
      <c r="Y837" s="11"/>
      <c r="Z837" s="11"/>
    </row>
    <row r="838" spans="1:26" ht="14.25" customHeight="1" x14ac:dyDescent="0.2">
      <c r="A838" s="8"/>
      <c r="B838" s="8"/>
      <c r="C838" s="11"/>
      <c r="D838" s="11"/>
      <c r="E838" s="11"/>
      <c r="F838" s="11"/>
      <c r="G838" s="23"/>
      <c r="H838" s="23"/>
      <c r="I838" s="11"/>
      <c r="J838" s="11"/>
      <c r="K838" s="11"/>
      <c r="L838" s="11"/>
      <c r="M838" s="11"/>
      <c r="N838" s="11"/>
      <c r="O838" s="11"/>
      <c r="P838" s="11"/>
      <c r="Q838" s="11"/>
      <c r="R838" s="11"/>
      <c r="S838" s="11"/>
      <c r="T838" s="11"/>
      <c r="U838" s="11"/>
      <c r="V838" s="11"/>
      <c r="W838" s="11"/>
      <c r="X838" s="11"/>
      <c r="Y838" s="11"/>
      <c r="Z838" s="11"/>
    </row>
    <row r="839" spans="1:26" ht="14.25" customHeight="1" x14ac:dyDescent="0.2">
      <c r="A839" s="8"/>
      <c r="B839" s="8"/>
      <c r="C839" s="11"/>
      <c r="D839" s="11"/>
      <c r="E839" s="11"/>
      <c r="F839" s="11"/>
      <c r="G839" s="23"/>
      <c r="H839" s="23"/>
      <c r="I839" s="11"/>
      <c r="J839" s="11"/>
      <c r="K839" s="11"/>
      <c r="L839" s="11"/>
      <c r="M839" s="11"/>
      <c r="N839" s="11"/>
      <c r="O839" s="11"/>
      <c r="P839" s="11"/>
      <c r="Q839" s="11"/>
      <c r="R839" s="11"/>
      <c r="S839" s="11"/>
      <c r="T839" s="11"/>
      <c r="U839" s="11"/>
      <c r="V839" s="11"/>
      <c r="W839" s="11"/>
      <c r="X839" s="11"/>
      <c r="Y839" s="11"/>
      <c r="Z839" s="11"/>
    </row>
    <row r="840" spans="1:26" ht="14.25" customHeight="1" x14ac:dyDescent="0.2">
      <c r="A840" s="8"/>
      <c r="B840" s="8"/>
      <c r="C840" s="11"/>
      <c r="D840" s="11"/>
      <c r="E840" s="11"/>
      <c r="F840" s="11"/>
      <c r="G840" s="23"/>
      <c r="H840" s="23"/>
      <c r="I840" s="11"/>
      <c r="J840" s="11"/>
      <c r="K840" s="11"/>
      <c r="L840" s="11"/>
      <c r="M840" s="11"/>
      <c r="N840" s="11"/>
      <c r="O840" s="11"/>
      <c r="P840" s="11"/>
      <c r="Q840" s="11"/>
      <c r="R840" s="11"/>
      <c r="S840" s="11"/>
      <c r="T840" s="11"/>
      <c r="U840" s="11"/>
      <c r="V840" s="11"/>
      <c r="W840" s="11"/>
      <c r="X840" s="11"/>
      <c r="Y840" s="11"/>
      <c r="Z840" s="11"/>
    </row>
    <row r="841" spans="1:26" ht="14.25" customHeight="1" x14ac:dyDescent="0.2">
      <c r="A841" s="8"/>
      <c r="B841" s="8"/>
      <c r="C841" s="11"/>
      <c r="D841" s="11"/>
      <c r="E841" s="11"/>
      <c r="F841" s="11"/>
      <c r="G841" s="23"/>
      <c r="H841" s="23"/>
      <c r="I841" s="11"/>
      <c r="J841" s="11"/>
      <c r="K841" s="11"/>
      <c r="L841" s="11"/>
      <c r="M841" s="11"/>
      <c r="N841" s="11"/>
      <c r="O841" s="11"/>
      <c r="P841" s="11"/>
      <c r="Q841" s="11"/>
      <c r="R841" s="11"/>
      <c r="S841" s="11"/>
      <c r="T841" s="11"/>
      <c r="U841" s="11"/>
      <c r="V841" s="11"/>
      <c r="W841" s="11"/>
      <c r="X841" s="11"/>
      <c r="Y841" s="11"/>
      <c r="Z841" s="11"/>
    </row>
    <row r="842" spans="1:26" ht="14.25" customHeight="1" x14ac:dyDescent="0.2">
      <c r="A842" s="8"/>
      <c r="B842" s="8"/>
      <c r="C842" s="11"/>
      <c r="D842" s="11"/>
      <c r="E842" s="11"/>
      <c r="F842" s="11"/>
      <c r="G842" s="23"/>
      <c r="H842" s="23"/>
      <c r="I842" s="11"/>
      <c r="J842" s="11"/>
      <c r="K842" s="11"/>
      <c r="L842" s="11"/>
      <c r="M842" s="11"/>
      <c r="N842" s="11"/>
      <c r="O842" s="11"/>
      <c r="P842" s="11"/>
      <c r="Q842" s="11"/>
      <c r="R842" s="11"/>
      <c r="S842" s="11"/>
      <c r="T842" s="11"/>
      <c r="U842" s="11"/>
      <c r="V842" s="11"/>
      <c r="W842" s="11"/>
      <c r="X842" s="11"/>
      <c r="Y842" s="11"/>
      <c r="Z842" s="11"/>
    </row>
    <row r="843" spans="1:26" ht="14.25" customHeight="1" x14ac:dyDescent="0.2">
      <c r="A843" s="8"/>
      <c r="B843" s="8"/>
      <c r="C843" s="11"/>
      <c r="D843" s="11"/>
      <c r="E843" s="11"/>
      <c r="F843" s="11"/>
      <c r="G843" s="23"/>
      <c r="H843" s="23"/>
      <c r="I843" s="11"/>
      <c r="J843" s="11"/>
      <c r="K843" s="11"/>
      <c r="L843" s="11"/>
      <c r="M843" s="11"/>
      <c r="N843" s="11"/>
      <c r="O843" s="11"/>
      <c r="P843" s="11"/>
      <c r="Q843" s="11"/>
      <c r="R843" s="11"/>
      <c r="S843" s="11"/>
      <c r="T843" s="11"/>
      <c r="U843" s="11"/>
      <c r="V843" s="11"/>
      <c r="W843" s="11"/>
      <c r="X843" s="11"/>
      <c r="Y843" s="11"/>
      <c r="Z843" s="11"/>
    </row>
    <row r="844" spans="1:26" ht="14.25" customHeight="1" x14ac:dyDescent="0.2">
      <c r="A844" s="8"/>
      <c r="B844" s="8"/>
      <c r="C844" s="11"/>
      <c r="D844" s="11"/>
      <c r="E844" s="11"/>
      <c r="F844" s="11"/>
      <c r="G844" s="23"/>
      <c r="H844" s="23"/>
      <c r="I844" s="11"/>
      <c r="J844" s="11"/>
      <c r="K844" s="11"/>
      <c r="L844" s="11"/>
      <c r="M844" s="11"/>
      <c r="N844" s="11"/>
      <c r="O844" s="11"/>
      <c r="P844" s="11"/>
      <c r="Q844" s="11"/>
      <c r="R844" s="11"/>
      <c r="S844" s="11"/>
      <c r="T844" s="11"/>
      <c r="U844" s="11"/>
      <c r="V844" s="11"/>
      <c r="W844" s="11"/>
      <c r="X844" s="11"/>
      <c r="Y844" s="11"/>
      <c r="Z844" s="11"/>
    </row>
    <row r="845" spans="1:26" ht="14.25" customHeight="1" x14ac:dyDescent="0.2">
      <c r="A845" s="8"/>
      <c r="B845" s="8"/>
      <c r="C845" s="11"/>
      <c r="D845" s="11"/>
      <c r="E845" s="11"/>
      <c r="F845" s="11"/>
      <c r="G845" s="23"/>
      <c r="H845" s="23"/>
      <c r="I845" s="11"/>
      <c r="J845" s="11"/>
      <c r="K845" s="11"/>
      <c r="L845" s="11"/>
      <c r="M845" s="11"/>
      <c r="N845" s="11"/>
      <c r="O845" s="11"/>
      <c r="P845" s="11"/>
      <c r="Q845" s="11"/>
      <c r="R845" s="11"/>
      <c r="S845" s="11"/>
      <c r="T845" s="11"/>
      <c r="U845" s="11"/>
      <c r="V845" s="11"/>
      <c r="W845" s="11"/>
      <c r="X845" s="11"/>
      <c r="Y845" s="11"/>
      <c r="Z845" s="11"/>
    </row>
    <row r="846" spans="1:26" ht="14.25" customHeight="1" x14ac:dyDescent="0.2">
      <c r="A846" s="8"/>
      <c r="B846" s="8"/>
      <c r="C846" s="11"/>
      <c r="D846" s="11"/>
      <c r="E846" s="11"/>
      <c r="F846" s="11"/>
      <c r="G846" s="23"/>
      <c r="H846" s="23"/>
      <c r="I846" s="11"/>
      <c r="J846" s="11"/>
      <c r="K846" s="11"/>
      <c r="L846" s="11"/>
      <c r="M846" s="11"/>
      <c r="N846" s="11"/>
      <c r="O846" s="11"/>
      <c r="P846" s="11"/>
      <c r="Q846" s="11"/>
      <c r="R846" s="11"/>
      <c r="S846" s="11"/>
      <c r="T846" s="11"/>
      <c r="U846" s="11"/>
      <c r="V846" s="11"/>
      <c r="W846" s="11"/>
      <c r="X846" s="11"/>
      <c r="Y846" s="11"/>
      <c r="Z846" s="11"/>
    </row>
    <row r="847" spans="1:26" ht="14.25" customHeight="1" x14ac:dyDescent="0.2">
      <c r="A847" s="8"/>
      <c r="B847" s="8"/>
      <c r="C847" s="11"/>
      <c r="D847" s="11"/>
      <c r="E847" s="11"/>
      <c r="F847" s="11"/>
      <c r="G847" s="23"/>
      <c r="H847" s="23"/>
      <c r="I847" s="11"/>
      <c r="J847" s="11"/>
      <c r="K847" s="11"/>
      <c r="L847" s="11"/>
      <c r="M847" s="11"/>
      <c r="N847" s="11"/>
      <c r="O847" s="11"/>
      <c r="P847" s="11"/>
      <c r="Q847" s="11"/>
      <c r="R847" s="11"/>
      <c r="S847" s="11"/>
      <c r="T847" s="11"/>
      <c r="U847" s="11"/>
      <c r="V847" s="11"/>
      <c r="W847" s="11"/>
      <c r="X847" s="11"/>
      <c r="Y847" s="11"/>
      <c r="Z847" s="11"/>
    </row>
    <row r="848" spans="1:26" ht="14.25" customHeight="1" x14ac:dyDescent="0.2">
      <c r="A848" s="8"/>
      <c r="B848" s="8"/>
      <c r="C848" s="11"/>
      <c r="D848" s="11"/>
      <c r="E848" s="11"/>
      <c r="F848" s="11"/>
      <c r="G848" s="23"/>
      <c r="H848" s="23"/>
      <c r="I848" s="11"/>
      <c r="J848" s="11"/>
      <c r="K848" s="11"/>
      <c r="L848" s="11"/>
      <c r="M848" s="11"/>
      <c r="N848" s="11"/>
      <c r="O848" s="11"/>
      <c r="P848" s="11"/>
      <c r="Q848" s="11"/>
      <c r="R848" s="11"/>
      <c r="S848" s="11"/>
      <c r="T848" s="11"/>
      <c r="U848" s="11"/>
      <c r="V848" s="11"/>
      <c r="W848" s="11"/>
      <c r="X848" s="11"/>
      <c r="Y848" s="11"/>
      <c r="Z848" s="11"/>
    </row>
    <row r="849" spans="1:26" ht="14.25" customHeight="1" x14ac:dyDescent="0.2">
      <c r="A849" s="8"/>
      <c r="B849" s="8"/>
      <c r="C849" s="11"/>
      <c r="D849" s="11"/>
      <c r="E849" s="11"/>
      <c r="F849" s="11"/>
      <c r="G849" s="23"/>
      <c r="H849" s="23"/>
      <c r="I849" s="11"/>
      <c r="J849" s="11"/>
      <c r="K849" s="11"/>
      <c r="L849" s="11"/>
      <c r="M849" s="11"/>
      <c r="N849" s="11"/>
      <c r="O849" s="11"/>
      <c r="P849" s="11"/>
      <c r="Q849" s="11"/>
      <c r="R849" s="11"/>
      <c r="S849" s="11"/>
      <c r="T849" s="11"/>
      <c r="U849" s="11"/>
      <c r="V849" s="11"/>
      <c r="W849" s="11"/>
      <c r="X849" s="11"/>
      <c r="Y849" s="11"/>
      <c r="Z849" s="11"/>
    </row>
    <row r="850" spans="1:26" ht="14.25" customHeight="1" x14ac:dyDescent="0.2">
      <c r="A850" s="8"/>
      <c r="B850" s="8"/>
      <c r="C850" s="11"/>
      <c r="D850" s="11"/>
      <c r="E850" s="11"/>
      <c r="F850" s="11"/>
      <c r="G850" s="23"/>
      <c r="H850" s="23"/>
      <c r="I850" s="11"/>
      <c r="J850" s="11"/>
      <c r="K850" s="11"/>
      <c r="L850" s="11"/>
      <c r="M850" s="11"/>
      <c r="N850" s="11"/>
      <c r="O850" s="11"/>
      <c r="P850" s="11"/>
      <c r="Q850" s="11"/>
      <c r="R850" s="11"/>
      <c r="S850" s="11"/>
      <c r="T850" s="11"/>
      <c r="U850" s="11"/>
      <c r="V850" s="11"/>
      <c r="W850" s="11"/>
      <c r="X850" s="11"/>
      <c r="Y850" s="11"/>
      <c r="Z850" s="11"/>
    </row>
    <row r="851" spans="1:26" ht="14.25" customHeight="1" x14ac:dyDescent="0.2">
      <c r="A851" s="8"/>
      <c r="B851" s="8"/>
      <c r="C851" s="11"/>
      <c r="D851" s="11"/>
      <c r="E851" s="11"/>
      <c r="F851" s="11"/>
      <c r="G851" s="23"/>
      <c r="H851" s="23"/>
      <c r="I851" s="11"/>
      <c r="J851" s="11"/>
      <c r="K851" s="11"/>
      <c r="L851" s="11"/>
      <c r="M851" s="11"/>
      <c r="N851" s="11"/>
      <c r="O851" s="11"/>
      <c r="P851" s="11"/>
      <c r="Q851" s="11"/>
      <c r="R851" s="11"/>
      <c r="S851" s="11"/>
      <c r="T851" s="11"/>
      <c r="U851" s="11"/>
      <c r="V851" s="11"/>
      <c r="W851" s="11"/>
      <c r="X851" s="11"/>
      <c r="Y851" s="11"/>
      <c r="Z851" s="11"/>
    </row>
    <row r="852" spans="1:26" ht="14.25" customHeight="1" x14ac:dyDescent="0.2">
      <c r="A852" s="8"/>
      <c r="B852" s="8"/>
      <c r="C852" s="11"/>
      <c r="D852" s="11"/>
      <c r="E852" s="11"/>
      <c r="F852" s="11"/>
      <c r="G852" s="23"/>
      <c r="H852" s="23"/>
      <c r="I852" s="11"/>
      <c r="J852" s="11"/>
      <c r="K852" s="11"/>
      <c r="L852" s="11"/>
      <c r="M852" s="11"/>
      <c r="N852" s="11"/>
      <c r="O852" s="11"/>
      <c r="P852" s="11"/>
      <c r="Q852" s="11"/>
      <c r="R852" s="11"/>
      <c r="S852" s="11"/>
      <c r="T852" s="11"/>
      <c r="U852" s="11"/>
      <c r="V852" s="11"/>
      <c r="W852" s="11"/>
      <c r="X852" s="11"/>
      <c r="Y852" s="11"/>
      <c r="Z852" s="11"/>
    </row>
    <row r="853" spans="1:26" ht="14.25" customHeight="1" x14ac:dyDescent="0.2">
      <c r="A853" s="8"/>
      <c r="B853" s="8"/>
      <c r="C853" s="11"/>
      <c r="D853" s="11"/>
      <c r="E853" s="11"/>
      <c r="F853" s="11"/>
      <c r="G853" s="23"/>
      <c r="H853" s="23"/>
      <c r="I853" s="11"/>
      <c r="J853" s="11"/>
      <c r="K853" s="11"/>
      <c r="L853" s="11"/>
      <c r="M853" s="11"/>
      <c r="N853" s="11"/>
      <c r="O853" s="11"/>
      <c r="P853" s="11"/>
      <c r="Q853" s="11"/>
      <c r="R853" s="11"/>
      <c r="S853" s="11"/>
      <c r="T853" s="11"/>
      <c r="U853" s="11"/>
      <c r="V853" s="11"/>
      <c r="W853" s="11"/>
      <c r="X853" s="11"/>
      <c r="Y853" s="11"/>
      <c r="Z853" s="11"/>
    </row>
    <row r="854" spans="1:26" ht="14.25" customHeight="1" x14ac:dyDescent="0.2">
      <c r="A854" s="8"/>
      <c r="B854" s="8"/>
      <c r="C854" s="11"/>
      <c r="D854" s="11"/>
      <c r="E854" s="11"/>
      <c r="F854" s="11"/>
      <c r="G854" s="23"/>
      <c r="H854" s="23"/>
      <c r="I854" s="11"/>
      <c r="J854" s="11"/>
      <c r="K854" s="11"/>
      <c r="L854" s="11"/>
      <c r="M854" s="11"/>
      <c r="N854" s="11"/>
      <c r="O854" s="11"/>
      <c r="P854" s="11"/>
      <c r="Q854" s="11"/>
      <c r="R854" s="11"/>
      <c r="S854" s="11"/>
      <c r="T854" s="11"/>
      <c r="U854" s="11"/>
      <c r="V854" s="11"/>
      <c r="W854" s="11"/>
      <c r="X854" s="11"/>
      <c r="Y854" s="11"/>
      <c r="Z854" s="11"/>
    </row>
    <row r="855" spans="1:26" ht="14.25" customHeight="1" x14ac:dyDescent="0.2">
      <c r="A855" s="8"/>
      <c r="B855" s="8"/>
      <c r="C855" s="11"/>
      <c r="D855" s="11"/>
      <c r="E855" s="11"/>
      <c r="F855" s="11"/>
      <c r="G855" s="23"/>
      <c r="H855" s="23"/>
      <c r="I855" s="11"/>
      <c r="J855" s="11"/>
      <c r="K855" s="11"/>
      <c r="L855" s="11"/>
      <c r="M855" s="11"/>
      <c r="N855" s="11"/>
      <c r="O855" s="11"/>
      <c r="P855" s="11"/>
      <c r="Q855" s="11"/>
      <c r="R855" s="11"/>
      <c r="S855" s="11"/>
      <c r="T855" s="11"/>
      <c r="U855" s="11"/>
      <c r="V855" s="11"/>
      <c r="W855" s="11"/>
      <c r="X855" s="11"/>
      <c r="Y855" s="11"/>
      <c r="Z855" s="11"/>
    </row>
    <row r="856" spans="1:26" ht="14.25" customHeight="1" x14ac:dyDescent="0.2">
      <c r="A856" s="8"/>
      <c r="B856" s="8"/>
      <c r="C856" s="11"/>
      <c r="D856" s="11"/>
      <c r="E856" s="11"/>
      <c r="F856" s="11"/>
      <c r="G856" s="23"/>
      <c r="H856" s="23"/>
      <c r="I856" s="11"/>
      <c r="J856" s="11"/>
      <c r="K856" s="11"/>
      <c r="L856" s="11"/>
      <c r="M856" s="11"/>
      <c r="N856" s="11"/>
      <c r="O856" s="11"/>
      <c r="P856" s="11"/>
      <c r="Q856" s="11"/>
      <c r="R856" s="11"/>
      <c r="S856" s="11"/>
      <c r="T856" s="11"/>
      <c r="U856" s="11"/>
      <c r="V856" s="11"/>
      <c r="W856" s="11"/>
      <c r="X856" s="11"/>
      <c r="Y856" s="11"/>
      <c r="Z856" s="11"/>
    </row>
    <row r="857" spans="1:26" ht="14.25" customHeight="1" x14ac:dyDescent="0.2">
      <c r="A857" s="8"/>
      <c r="B857" s="8"/>
      <c r="C857" s="11"/>
      <c r="D857" s="11"/>
      <c r="E857" s="11"/>
      <c r="F857" s="11"/>
      <c r="G857" s="23"/>
      <c r="H857" s="23"/>
      <c r="I857" s="11"/>
      <c r="J857" s="11"/>
      <c r="K857" s="11"/>
      <c r="L857" s="11"/>
      <c r="M857" s="11"/>
      <c r="N857" s="11"/>
      <c r="O857" s="11"/>
      <c r="P857" s="11"/>
      <c r="Q857" s="11"/>
      <c r="R857" s="11"/>
      <c r="S857" s="11"/>
      <c r="T857" s="11"/>
      <c r="U857" s="11"/>
      <c r="V857" s="11"/>
      <c r="W857" s="11"/>
      <c r="X857" s="11"/>
      <c r="Y857" s="11"/>
      <c r="Z857" s="11"/>
    </row>
    <row r="858" spans="1:26" ht="14.25" customHeight="1" x14ac:dyDescent="0.2">
      <c r="A858" s="8"/>
      <c r="B858" s="8"/>
      <c r="C858" s="11"/>
      <c r="D858" s="11"/>
      <c r="E858" s="11"/>
      <c r="F858" s="11"/>
      <c r="G858" s="23"/>
      <c r="H858" s="23"/>
      <c r="I858" s="11"/>
      <c r="J858" s="11"/>
      <c r="K858" s="11"/>
      <c r="L858" s="11"/>
      <c r="M858" s="11"/>
      <c r="N858" s="11"/>
      <c r="O858" s="11"/>
      <c r="P858" s="11"/>
      <c r="Q858" s="11"/>
      <c r="R858" s="11"/>
      <c r="S858" s="11"/>
      <c r="T858" s="11"/>
      <c r="U858" s="11"/>
      <c r="V858" s="11"/>
      <c r="W858" s="11"/>
      <c r="X858" s="11"/>
      <c r="Y858" s="11"/>
      <c r="Z858" s="11"/>
    </row>
    <row r="859" spans="1:26" ht="14.25" customHeight="1" x14ac:dyDescent="0.2">
      <c r="A859" s="8"/>
      <c r="B859" s="8"/>
      <c r="C859" s="11"/>
      <c r="D859" s="11"/>
      <c r="E859" s="11"/>
      <c r="F859" s="11"/>
      <c r="G859" s="23"/>
      <c r="H859" s="23"/>
      <c r="I859" s="11"/>
      <c r="J859" s="11"/>
      <c r="K859" s="11"/>
      <c r="L859" s="11"/>
      <c r="M859" s="11"/>
      <c r="N859" s="11"/>
      <c r="O859" s="11"/>
      <c r="P859" s="11"/>
      <c r="Q859" s="11"/>
      <c r="R859" s="11"/>
      <c r="S859" s="11"/>
      <c r="T859" s="11"/>
      <c r="U859" s="11"/>
      <c r="V859" s="11"/>
      <c r="W859" s="11"/>
      <c r="X859" s="11"/>
      <c r="Y859" s="11"/>
      <c r="Z859" s="11"/>
    </row>
    <row r="860" spans="1:26" ht="14.25" customHeight="1" x14ac:dyDescent="0.2">
      <c r="A860" s="8"/>
      <c r="B860" s="8"/>
      <c r="C860" s="11"/>
      <c r="D860" s="11"/>
      <c r="E860" s="11"/>
      <c r="F860" s="11"/>
      <c r="G860" s="23"/>
      <c r="H860" s="23"/>
      <c r="I860" s="11"/>
      <c r="J860" s="11"/>
      <c r="K860" s="11"/>
      <c r="L860" s="11"/>
      <c r="M860" s="11"/>
      <c r="N860" s="11"/>
      <c r="O860" s="11"/>
      <c r="P860" s="11"/>
      <c r="Q860" s="11"/>
      <c r="R860" s="11"/>
      <c r="S860" s="11"/>
      <c r="T860" s="11"/>
      <c r="U860" s="11"/>
      <c r="V860" s="11"/>
      <c r="W860" s="11"/>
      <c r="X860" s="11"/>
      <c r="Y860" s="11"/>
      <c r="Z860" s="11"/>
    </row>
    <row r="861" spans="1:26" ht="14.25" customHeight="1" x14ac:dyDescent="0.2">
      <c r="A861" s="8"/>
      <c r="B861" s="8"/>
      <c r="C861" s="11"/>
      <c r="D861" s="11"/>
      <c r="E861" s="11"/>
      <c r="F861" s="11"/>
      <c r="G861" s="23"/>
      <c r="H861" s="23"/>
      <c r="I861" s="11"/>
      <c r="J861" s="11"/>
      <c r="K861" s="11"/>
      <c r="L861" s="11"/>
      <c r="M861" s="11"/>
      <c r="N861" s="11"/>
      <c r="O861" s="11"/>
      <c r="P861" s="11"/>
      <c r="Q861" s="11"/>
      <c r="R861" s="11"/>
      <c r="S861" s="11"/>
      <c r="T861" s="11"/>
      <c r="U861" s="11"/>
      <c r="V861" s="11"/>
      <c r="W861" s="11"/>
      <c r="X861" s="11"/>
      <c r="Y861" s="11"/>
      <c r="Z861" s="11"/>
    </row>
    <row r="862" spans="1:26" ht="14.25" customHeight="1" x14ac:dyDescent="0.2">
      <c r="A862" s="8"/>
      <c r="B862" s="8"/>
      <c r="C862" s="11"/>
      <c r="D862" s="11"/>
      <c r="E862" s="11"/>
      <c r="F862" s="11"/>
      <c r="G862" s="23"/>
      <c r="H862" s="23"/>
      <c r="I862" s="11"/>
      <c r="J862" s="11"/>
      <c r="K862" s="11"/>
      <c r="L862" s="11"/>
      <c r="M862" s="11"/>
      <c r="N862" s="11"/>
      <c r="O862" s="11"/>
      <c r="P862" s="11"/>
      <c r="Q862" s="11"/>
      <c r="R862" s="11"/>
      <c r="S862" s="11"/>
      <c r="T862" s="11"/>
      <c r="U862" s="11"/>
      <c r="V862" s="11"/>
      <c r="W862" s="11"/>
      <c r="X862" s="11"/>
      <c r="Y862" s="11"/>
      <c r="Z862" s="11"/>
    </row>
    <row r="863" spans="1:26" ht="14.25" customHeight="1" x14ac:dyDescent="0.2">
      <c r="A863" s="8"/>
      <c r="B863" s="8"/>
      <c r="C863" s="11"/>
      <c r="D863" s="11"/>
      <c r="E863" s="11"/>
      <c r="F863" s="11"/>
      <c r="G863" s="23"/>
      <c r="H863" s="23"/>
      <c r="I863" s="11"/>
      <c r="J863" s="11"/>
      <c r="K863" s="11"/>
      <c r="L863" s="11"/>
      <c r="M863" s="11"/>
      <c r="N863" s="11"/>
      <c r="O863" s="11"/>
      <c r="P863" s="11"/>
      <c r="Q863" s="11"/>
      <c r="R863" s="11"/>
      <c r="S863" s="11"/>
      <c r="T863" s="11"/>
      <c r="U863" s="11"/>
      <c r="V863" s="11"/>
      <c r="W863" s="11"/>
      <c r="X863" s="11"/>
      <c r="Y863" s="11"/>
      <c r="Z863" s="11"/>
    </row>
    <row r="864" spans="1:26" ht="14.25" customHeight="1" x14ac:dyDescent="0.2">
      <c r="A864" s="8"/>
      <c r="B864" s="8"/>
      <c r="C864" s="11"/>
      <c r="D864" s="11"/>
      <c r="E864" s="11"/>
      <c r="F864" s="11"/>
      <c r="G864" s="23"/>
      <c r="H864" s="23"/>
      <c r="I864" s="11"/>
      <c r="J864" s="11"/>
      <c r="K864" s="11"/>
      <c r="L864" s="11"/>
      <c r="M864" s="11"/>
      <c r="N864" s="11"/>
      <c r="O864" s="11"/>
      <c r="P864" s="11"/>
      <c r="Q864" s="11"/>
      <c r="R864" s="11"/>
      <c r="S864" s="11"/>
      <c r="T864" s="11"/>
      <c r="U864" s="11"/>
      <c r="V864" s="11"/>
      <c r="W864" s="11"/>
      <c r="X864" s="11"/>
      <c r="Y864" s="11"/>
      <c r="Z864" s="11"/>
    </row>
    <row r="865" spans="1:26" ht="14.25" customHeight="1" x14ac:dyDescent="0.2">
      <c r="A865" s="8"/>
      <c r="B865" s="8"/>
      <c r="C865" s="11"/>
      <c r="D865" s="11"/>
      <c r="E865" s="11"/>
      <c r="F865" s="11"/>
      <c r="G865" s="23"/>
      <c r="H865" s="23"/>
      <c r="I865" s="11"/>
      <c r="J865" s="11"/>
      <c r="K865" s="11"/>
      <c r="L865" s="11"/>
      <c r="M865" s="11"/>
      <c r="N865" s="11"/>
      <c r="O865" s="11"/>
      <c r="P865" s="11"/>
      <c r="Q865" s="11"/>
      <c r="R865" s="11"/>
      <c r="S865" s="11"/>
      <c r="T865" s="11"/>
      <c r="U865" s="11"/>
      <c r="V865" s="11"/>
      <c r="W865" s="11"/>
      <c r="X865" s="11"/>
      <c r="Y865" s="11"/>
      <c r="Z865" s="11"/>
    </row>
    <row r="866" spans="1:26" ht="14.25" customHeight="1" x14ac:dyDescent="0.2">
      <c r="A866" s="8"/>
      <c r="B866" s="8"/>
      <c r="C866" s="11"/>
      <c r="D866" s="11"/>
      <c r="E866" s="11"/>
      <c r="F866" s="11"/>
      <c r="G866" s="23"/>
      <c r="H866" s="23"/>
      <c r="I866" s="11"/>
      <c r="J866" s="11"/>
      <c r="K866" s="11"/>
      <c r="L866" s="11"/>
      <c r="M866" s="11"/>
      <c r="N866" s="11"/>
      <c r="O866" s="11"/>
      <c r="P866" s="11"/>
      <c r="Q866" s="11"/>
      <c r="R866" s="11"/>
      <c r="S866" s="11"/>
      <c r="T866" s="11"/>
      <c r="U866" s="11"/>
      <c r="V866" s="11"/>
      <c r="W866" s="11"/>
      <c r="X866" s="11"/>
      <c r="Y866" s="11"/>
      <c r="Z866" s="11"/>
    </row>
    <row r="867" spans="1:26" ht="14.25" customHeight="1" x14ac:dyDescent="0.2">
      <c r="A867" s="8"/>
      <c r="B867" s="8"/>
      <c r="C867" s="11"/>
      <c r="D867" s="11"/>
      <c r="E867" s="11"/>
      <c r="F867" s="11"/>
      <c r="G867" s="23"/>
      <c r="H867" s="23"/>
      <c r="I867" s="11"/>
      <c r="J867" s="11"/>
      <c r="K867" s="11"/>
      <c r="L867" s="11"/>
      <c r="M867" s="11"/>
      <c r="N867" s="11"/>
      <c r="O867" s="11"/>
      <c r="P867" s="11"/>
      <c r="Q867" s="11"/>
      <c r="R867" s="11"/>
      <c r="S867" s="11"/>
      <c r="T867" s="11"/>
      <c r="U867" s="11"/>
      <c r="V867" s="11"/>
      <c r="W867" s="11"/>
      <c r="X867" s="11"/>
      <c r="Y867" s="11"/>
      <c r="Z867" s="11"/>
    </row>
    <row r="868" spans="1:26" ht="14.25" customHeight="1" x14ac:dyDescent="0.2">
      <c r="A868" s="8"/>
      <c r="B868" s="8"/>
      <c r="C868" s="11"/>
      <c r="D868" s="11"/>
      <c r="E868" s="11"/>
      <c r="F868" s="11"/>
      <c r="G868" s="23"/>
      <c r="H868" s="23"/>
      <c r="I868" s="11"/>
      <c r="J868" s="11"/>
      <c r="K868" s="11"/>
      <c r="L868" s="11"/>
      <c r="M868" s="11"/>
      <c r="N868" s="11"/>
      <c r="O868" s="11"/>
      <c r="P868" s="11"/>
      <c r="Q868" s="11"/>
      <c r="R868" s="11"/>
      <c r="S868" s="11"/>
      <c r="T868" s="11"/>
      <c r="U868" s="11"/>
      <c r="V868" s="11"/>
      <c r="W868" s="11"/>
      <c r="X868" s="11"/>
      <c r="Y868" s="11"/>
      <c r="Z868" s="11"/>
    </row>
    <row r="869" spans="1:26" ht="14.25" customHeight="1" x14ac:dyDescent="0.2">
      <c r="A869" s="8"/>
      <c r="B869" s="8"/>
      <c r="C869" s="11"/>
      <c r="D869" s="11"/>
      <c r="E869" s="11"/>
      <c r="F869" s="11"/>
      <c r="G869" s="23"/>
      <c r="H869" s="23"/>
      <c r="I869" s="11"/>
      <c r="J869" s="11"/>
      <c r="K869" s="11"/>
      <c r="L869" s="11"/>
      <c r="M869" s="11"/>
      <c r="N869" s="11"/>
      <c r="O869" s="11"/>
      <c r="P869" s="11"/>
      <c r="Q869" s="11"/>
      <c r="R869" s="11"/>
      <c r="S869" s="11"/>
      <c r="T869" s="11"/>
      <c r="U869" s="11"/>
      <c r="V869" s="11"/>
      <c r="W869" s="11"/>
      <c r="X869" s="11"/>
      <c r="Y869" s="11"/>
      <c r="Z869" s="11"/>
    </row>
    <row r="870" spans="1:26" ht="14.25" customHeight="1" x14ac:dyDescent="0.2">
      <c r="A870" s="8"/>
      <c r="B870" s="8"/>
      <c r="C870" s="11"/>
      <c r="D870" s="11"/>
      <c r="E870" s="11"/>
      <c r="F870" s="11"/>
      <c r="G870" s="23"/>
      <c r="H870" s="23"/>
      <c r="I870" s="11"/>
      <c r="J870" s="11"/>
      <c r="K870" s="11"/>
      <c r="L870" s="11"/>
      <c r="M870" s="11"/>
      <c r="N870" s="11"/>
      <c r="O870" s="11"/>
      <c r="P870" s="11"/>
      <c r="Q870" s="11"/>
      <c r="R870" s="11"/>
      <c r="S870" s="11"/>
      <c r="T870" s="11"/>
      <c r="U870" s="11"/>
      <c r="V870" s="11"/>
      <c r="W870" s="11"/>
      <c r="X870" s="11"/>
      <c r="Y870" s="11"/>
      <c r="Z870" s="11"/>
    </row>
    <row r="871" spans="1:26" ht="14.25" customHeight="1" x14ac:dyDescent="0.2">
      <c r="A871" s="8"/>
      <c r="B871" s="8"/>
      <c r="C871" s="11"/>
      <c r="D871" s="11"/>
      <c r="E871" s="11"/>
      <c r="F871" s="11"/>
      <c r="G871" s="23"/>
      <c r="H871" s="23"/>
      <c r="I871" s="11"/>
      <c r="J871" s="11"/>
      <c r="K871" s="11"/>
      <c r="L871" s="11"/>
      <c r="M871" s="11"/>
      <c r="N871" s="11"/>
      <c r="O871" s="11"/>
      <c r="P871" s="11"/>
      <c r="Q871" s="11"/>
      <c r="R871" s="11"/>
      <c r="S871" s="11"/>
      <c r="T871" s="11"/>
      <c r="U871" s="11"/>
      <c r="V871" s="11"/>
      <c r="W871" s="11"/>
      <c r="X871" s="11"/>
      <c r="Y871" s="11"/>
      <c r="Z871" s="11"/>
    </row>
    <row r="872" spans="1:26" ht="14.25" customHeight="1" x14ac:dyDescent="0.2">
      <c r="A872" s="8"/>
      <c r="B872" s="8"/>
      <c r="C872" s="11"/>
      <c r="D872" s="11"/>
      <c r="E872" s="11"/>
      <c r="F872" s="11"/>
      <c r="G872" s="23"/>
      <c r="H872" s="23"/>
      <c r="I872" s="11"/>
      <c r="J872" s="11"/>
      <c r="K872" s="11"/>
      <c r="L872" s="11"/>
      <c r="M872" s="11"/>
      <c r="N872" s="11"/>
      <c r="O872" s="11"/>
      <c r="P872" s="11"/>
      <c r="Q872" s="11"/>
      <c r="R872" s="11"/>
      <c r="S872" s="11"/>
      <c r="T872" s="11"/>
      <c r="U872" s="11"/>
      <c r="V872" s="11"/>
      <c r="W872" s="11"/>
      <c r="X872" s="11"/>
      <c r="Y872" s="11"/>
      <c r="Z872" s="11"/>
    </row>
    <row r="873" spans="1:26" ht="14.25" customHeight="1" x14ac:dyDescent="0.2">
      <c r="A873" s="8"/>
      <c r="B873" s="8"/>
      <c r="C873" s="11"/>
      <c r="D873" s="11"/>
      <c r="E873" s="11"/>
      <c r="F873" s="11"/>
      <c r="G873" s="23"/>
      <c r="H873" s="23"/>
      <c r="I873" s="11"/>
      <c r="J873" s="11"/>
      <c r="K873" s="11"/>
      <c r="L873" s="11"/>
      <c r="M873" s="11"/>
      <c r="N873" s="11"/>
      <c r="O873" s="11"/>
      <c r="P873" s="11"/>
      <c r="Q873" s="11"/>
      <c r="R873" s="11"/>
      <c r="S873" s="11"/>
      <c r="T873" s="11"/>
      <c r="U873" s="11"/>
      <c r="V873" s="11"/>
      <c r="W873" s="11"/>
      <c r="X873" s="11"/>
      <c r="Y873" s="11"/>
      <c r="Z873" s="11"/>
    </row>
    <row r="874" spans="1:26" ht="14.25" customHeight="1" x14ac:dyDescent="0.2">
      <c r="A874" s="8"/>
      <c r="B874" s="8"/>
      <c r="C874" s="11"/>
      <c r="D874" s="11"/>
      <c r="E874" s="11"/>
      <c r="F874" s="11"/>
      <c r="G874" s="23"/>
      <c r="H874" s="23"/>
      <c r="I874" s="11"/>
      <c r="J874" s="11"/>
      <c r="K874" s="11"/>
      <c r="L874" s="11"/>
      <c r="M874" s="11"/>
      <c r="N874" s="11"/>
      <c r="O874" s="11"/>
      <c r="P874" s="11"/>
      <c r="Q874" s="11"/>
      <c r="R874" s="11"/>
      <c r="S874" s="11"/>
      <c r="T874" s="11"/>
      <c r="U874" s="11"/>
      <c r="V874" s="11"/>
      <c r="W874" s="11"/>
      <c r="X874" s="11"/>
      <c r="Y874" s="11"/>
      <c r="Z874" s="11"/>
    </row>
    <row r="875" spans="1:26" ht="14.25" customHeight="1" x14ac:dyDescent="0.2">
      <c r="A875" s="8"/>
      <c r="B875" s="8"/>
      <c r="C875" s="11"/>
      <c r="D875" s="11"/>
      <c r="E875" s="11"/>
      <c r="F875" s="11"/>
      <c r="G875" s="23"/>
      <c r="H875" s="23"/>
      <c r="I875" s="11"/>
      <c r="J875" s="11"/>
      <c r="K875" s="11"/>
      <c r="L875" s="11"/>
      <c r="M875" s="11"/>
      <c r="N875" s="11"/>
      <c r="O875" s="11"/>
      <c r="P875" s="11"/>
      <c r="Q875" s="11"/>
      <c r="R875" s="11"/>
      <c r="S875" s="11"/>
      <c r="T875" s="11"/>
      <c r="U875" s="11"/>
      <c r="V875" s="11"/>
      <c r="W875" s="11"/>
      <c r="X875" s="11"/>
      <c r="Y875" s="11"/>
      <c r="Z875" s="11"/>
    </row>
    <row r="876" spans="1:26" ht="14.25" customHeight="1" x14ac:dyDescent="0.2">
      <c r="A876" s="8"/>
      <c r="B876" s="8"/>
      <c r="C876" s="11"/>
      <c r="D876" s="11"/>
      <c r="E876" s="11"/>
      <c r="F876" s="11"/>
      <c r="G876" s="23"/>
      <c r="H876" s="23"/>
      <c r="I876" s="11"/>
      <c r="J876" s="11"/>
      <c r="K876" s="11"/>
      <c r="L876" s="11"/>
      <c r="M876" s="11"/>
      <c r="N876" s="11"/>
      <c r="O876" s="11"/>
      <c r="P876" s="11"/>
      <c r="Q876" s="11"/>
      <c r="R876" s="11"/>
      <c r="S876" s="11"/>
      <c r="T876" s="11"/>
      <c r="U876" s="11"/>
      <c r="V876" s="11"/>
      <c r="W876" s="11"/>
      <c r="X876" s="11"/>
      <c r="Y876" s="11"/>
      <c r="Z876" s="11"/>
    </row>
    <row r="877" spans="1:26" ht="14.25" customHeight="1" x14ac:dyDescent="0.2">
      <c r="A877" s="8"/>
      <c r="B877" s="8"/>
      <c r="C877" s="11"/>
      <c r="D877" s="11"/>
      <c r="E877" s="11"/>
      <c r="F877" s="11"/>
      <c r="G877" s="23"/>
      <c r="H877" s="23"/>
      <c r="I877" s="11"/>
      <c r="J877" s="11"/>
      <c r="K877" s="11"/>
      <c r="L877" s="11"/>
      <c r="M877" s="11"/>
      <c r="N877" s="11"/>
      <c r="O877" s="11"/>
      <c r="P877" s="11"/>
      <c r="Q877" s="11"/>
      <c r="R877" s="11"/>
      <c r="S877" s="11"/>
      <c r="T877" s="11"/>
      <c r="U877" s="11"/>
      <c r="V877" s="11"/>
      <c r="W877" s="11"/>
      <c r="X877" s="11"/>
      <c r="Y877" s="11"/>
      <c r="Z877" s="11"/>
    </row>
    <row r="878" spans="1:26" ht="14.25" customHeight="1" x14ac:dyDescent="0.2">
      <c r="A878" s="8"/>
      <c r="B878" s="8"/>
      <c r="C878" s="11"/>
      <c r="D878" s="11"/>
      <c r="E878" s="11"/>
      <c r="F878" s="11"/>
      <c r="G878" s="23"/>
      <c r="H878" s="23"/>
      <c r="I878" s="11"/>
      <c r="J878" s="11"/>
      <c r="K878" s="11"/>
      <c r="L878" s="11"/>
      <c r="M878" s="11"/>
      <c r="N878" s="11"/>
      <c r="O878" s="11"/>
      <c r="P878" s="11"/>
      <c r="Q878" s="11"/>
      <c r="R878" s="11"/>
      <c r="S878" s="11"/>
      <c r="T878" s="11"/>
      <c r="U878" s="11"/>
      <c r="V878" s="11"/>
      <c r="W878" s="11"/>
      <c r="X878" s="11"/>
      <c r="Y878" s="11"/>
      <c r="Z878" s="11"/>
    </row>
    <row r="879" spans="1:26" ht="14.25" customHeight="1" x14ac:dyDescent="0.2">
      <c r="A879" s="8"/>
      <c r="B879" s="8"/>
      <c r="C879" s="11"/>
      <c r="D879" s="11"/>
      <c r="E879" s="11"/>
      <c r="F879" s="11"/>
      <c r="G879" s="23"/>
      <c r="H879" s="23"/>
      <c r="I879" s="11"/>
      <c r="J879" s="11"/>
      <c r="K879" s="11"/>
      <c r="L879" s="11"/>
      <c r="M879" s="11"/>
      <c r="N879" s="11"/>
      <c r="O879" s="11"/>
      <c r="P879" s="11"/>
      <c r="Q879" s="11"/>
      <c r="R879" s="11"/>
      <c r="S879" s="11"/>
      <c r="T879" s="11"/>
      <c r="U879" s="11"/>
      <c r="V879" s="11"/>
      <c r="W879" s="11"/>
      <c r="X879" s="11"/>
      <c r="Y879" s="11"/>
      <c r="Z879" s="11"/>
    </row>
    <row r="880" spans="1:26" ht="14.25" customHeight="1" x14ac:dyDescent="0.2">
      <c r="A880" s="8"/>
      <c r="B880" s="8"/>
      <c r="C880" s="11"/>
      <c r="D880" s="11"/>
      <c r="E880" s="11"/>
      <c r="F880" s="11"/>
      <c r="G880" s="23"/>
      <c r="H880" s="23"/>
      <c r="I880" s="11"/>
      <c r="J880" s="11"/>
      <c r="K880" s="11"/>
      <c r="L880" s="11"/>
      <c r="M880" s="11"/>
      <c r="N880" s="11"/>
      <c r="O880" s="11"/>
      <c r="P880" s="11"/>
      <c r="Q880" s="11"/>
      <c r="R880" s="11"/>
      <c r="S880" s="11"/>
      <c r="T880" s="11"/>
      <c r="U880" s="11"/>
      <c r="V880" s="11"/>
      <c r="W880" s="11"/>
      <c r="X880" s="11"/>
      <c r="Y880" s="11"/>
      <c r="Z880" s="11"/>
    </row>
    <row r="881" spans="1:26" ht="14.25" customHeight="1" x14ac:dyDescent="0.2">
      <c r="A881" s="8"/>
      <c r="B881" s="8"/>
      <c r="C881" s="11"/>
      <c r="D881" s="11"/>
      <c r="E881" s="11"/>
      <c r="F881" s="11"/>
      <c r="G881" s="23"/>
      <c r="H881" s="23"/>
      <c r="I881" s="11"/>
      <c r="J881" s="11"/>
      <c r="K881" s="11"/>
      <c r="L881" s="11"/>
      <c r="M881" s="11"/>
      <c r="N881" s="11"/>
      <c r="O881" s="11"/>
      <c r="P881" s="11"/>
      <c r="Q881" s="11"/>
      <c r="R881" s="11"/>
      <c r="S881" s="11"/>
      <c r="T881" s="11"/>
      <c r="U881" s="11"/>
      <c r="V881" s="11"/>
      <c r="W881" s="11"/>
      <c r="X881" s="11"/>
      <c r="Y881" s="11"/>
      <c r="Z881" s="11"/>
    </row>
    <row r="882" spans="1:26" ht="14.25" customHeight="1" x14ac:dyDescent="0.2">
      <c r="A882" s="8"/>
      <c r="B882" s="8"/>
      <c r="C882" s="11"/>
      <c r="D882" s="11"/>
      <c r="E882" s="11"/>
      <c r="F882" s="11"/>
      <c r="G882" s="23"/>
      <c r="H882" s="23"/>
      <c r="I882" s="11"/>
      <c r="J882" s="11"/>
      <c r="K882" s="11"/>
      <c r="L882" s="11"/>
      <c r="M882" s="11"/>
      <c r="N882" s="11"/>
      <c r="O882" s="11"/>
      <c r="P882" s="11"/>
      <c r="Q882" s="11"/>
      <c r="R882" s="11"/>
      <c r="S882" s="11"/>
      <c r="T882" s="11"/>
      <c r="U882" s="11"/>
      <c r="V882" s="11"/>
      <c r="W882" s="11"/>
      <c r="X882" s="11"/>
      <c r="Y882" s="11"/>
      <c r="Z882" s="11"/>
    </row>
    <row r="883" spans="1:26" ht="14.25" customHeight="1" x14ac:dyDescent="0.2">
      <c r="A883" s="8"/>
      <c r="B883" s="8"/>
      <c r="C883" s="11"/>
      <c r="D883" s="11"/>
      <c r="E883" s="11"/>
      <c r="F883" s="11"/>
      <c r="G883" s="23"/>
      <c r="H883" s="23"/>
      <c r="I883" s="11"/>
      <c r="J883" s="11"/>
      <c r="K883" s="11"/>
      <c r="L883" s="11"/>
      <c r="M883" s="11"/>
      <c r="N883" s="11"/>
      <c r="O883" s="11"/>
      <c r="P883" s="11"/>
      <c r="Q883" s="11"/>
      <c r="R883" s="11"/>
      <c r="S883" s="11"/>
      <c r="T883" s="11"/>
      <c r="U883" s="11"/>
      <c r="V883" s="11"/>
      <c r="W883" s="11"/>
      <c r="X883" s="11"/>
      <c r="Y883" s="11"/>
      <c r="Z883" s="11"/>
    </row>
    <row r="884" spans="1:26" ht="14.25" customHeight="1" x14ac:dyDescent="0.2">
      <c r="A884" s="8"/>
      <c r="B884" s="8"/>
      <c r="C884" s="11"/>
      <c r="D884" s="11"/>
      <c r="E884" s="11"/>
      <c r="F884" s="11"/>
      <c r="G884" s="23"/>
      <c r="H884" s="23"/>
      <c r="I884" s="11"/>
      <c r="J884" s="11"/>
      <c r="K884" s="11"/>
      <c r="L884" s="11"/>
      <c r="M884" s="11"/>
      <c r="N884" s="11"/>
      <c r="O884" s="11"/>
      <c r="P884" s="11"/>
      <c r="Q884" s="11"/>
      <c r="R884" s="11"/>
      <c r="S884" s="11"/>
      <c r="T884" s="11"/>
      <c r="U884" s="11"/>
      <c r="V884" s="11"/>
      <c r="W884" s="11"/>
      <c r="X884" s="11"/>
      <c r="Y884" s="11"/>
      <c r="Z884" s="11"/>
    </row>
    <row r="885" spans="1:26" ht="14.25" customHeight="1" x14ac:dyDescent="0.2">
      <c r="A885" s="8"/>
      <c r="B885" s="8"/>
      <c r="C885" s="11"/>
      <c r="D885" s="11"/>
      <c r="E885" s="11"/>
      <c r="F885" s="11"/>
      <c r="G885" s="23"/>
      <c r="H885" s="23"/>
      <c r="I885" s="11"/>
      <c r="J885" s="11"/>
      <c r="K885" s="11"/>
      <c r="L885" s="11"/>
      <c r="M885" s="11"/>
      <c r="N885" s="11"/>
      <c r="O885" s="11"/>
      <c r="P885" s="11"/>
      <c r="Q885" s="11"/>
      <c r="R885" s="11"/>
      <c r="S885" s="11"/>
      <c r="T885" s="11"/>
      <c r="U885" s="11"/>
      <c r="V885" s="11"/>
      <c r="W885" s="11"/>
      <c r="X885" s="11"/>
      <c r="Y885" s="11"/>
      <c r="Z885" s="11"/>
    </row>
    <row r="886" spans="1:26" ht="14.25" customHeight="1" x14ac:dyDescent="0.2">
      <c r="A886" s="8"/>
      <c r="B886" s="8"/>
      <c r="C886" s="11"/>
      <c r="D886" s="11"/>
      <c r="E886" s="11"/>
      <c r="F886" s="11"/>
      <c r="G886" s="23"/>
      <c r="H886" s="23"/>
      <c r="I886" s="11"/>
      <c r="J886" s="11"/>
      <c r="K886" s="11"/>
      <c r="L886" s="11"/>
      <c r="M886" s="11"/>
      <c r="N886" s="11"/>
      <c r="O886" s="11"/>
      <c r="P886" s="11"/>
      <c r="Q886" s="11"/>
      <c r="R886" s="11"/>
      <c r="S886" s="11"/>
      <c r="T886" s="11"/>
      <c r="U886" s="11"/>
      <c r="V886" s="11"/>
      <c r="W886" s="11"/>
      <c r="X886" s="11"/>
      <c r="Y886" s="11"/>
      <c r="Z886" s="11"/>
    </row>
    <row r="887" spans="1:26" ht="14.25" customHeight="1" x14ac:dyDescent="0.2">
      <c r="A887" s="8"/>
      <c r="B887" s="8"/>
      <c r="C887" s="11"/>
      <c r="D887" s="11"/>
      <c r="E887" s="11"/>
      <c r="F887" s="11"/>
      <c r="G887" s="23"/>
      <c r="H887" s="23"/>
      <c r="I887" s="11"/>
      <c r="J887" s="11"/>
      <c r="K887" s="11"/>
      <c r="L887" s="11"/>
      <c r="M887" s="11"/>
      <c r="N887" s="11"/>
      <c r="O887" s="11"/>
      <c r="P887" s="11"/>
      <c r="Q887" s="11"/>
      <c r="R887" s="11"/>
      <c r="S887" s="11"/>
      <c r="T887" s="11"/>
      <c r="U887" s="11"/>
      <c r="V887" s="11"/>
      <c r="W887" s="11"/>
      <c r="X887" s="11"/>
      <c r="Y887" s="11"/>
      <c r="Z887" s="11"/>
    </row>
    <row r="888" spans="1:26" ht="14.25" customHeight="1" x14ac:dyDescent="0.2">
      <c r="A888" s="8"/>
      <c r="B888" s="8"/>
      <c r="C888" s="11"/>
      <c r="D888" s="11"/>
      <c r="E888" s="11"/>
      <c r="F888" s="11"/>
      <c r="G888" s="23"/>
      <c r="H888" s="23"/>
      <c r="I888" s="11"/>
      <c r="J888" s="11"/>
      <c r="K888" s="11"/>
      <c r="L888" s="11"/>
      <c r="M888" s="11"/>
      <c r="N888" s="11"/>
      <c r="O888" s="11"/>
      <c r="P888" s="11"/>
      <c r="Q888" s="11"/>
      <c r="R888" s="11"/>
      <c r="S888" s="11"/>
      <c r="T888" s="11"/>
      <c r="U888" s="11"/>
      <c r="V888" s="11"/>
      <c r="W888" s="11"/>
      <c r="X888" s="11"/>
      <c r="Y888" s="11"/>
      <c r="Z888" s="11"/>
    </row>
    <row r="889" spans="1:26" ht="14.25" customHeight="1" x14ac:dyDescent="0.2">
      <c r="A889" s="8"/>
      <c r="B889" s="8"/>
      <c r="C889" s="11"/>
      <c r="D889" s="11"/>
      <c r="E889" s="11"/>
      <c r="F889" s="11"/>
      <c r="G889" s="23"/>
      <c r="H889" s="23"/>
      <c r="I889" s="11"/>
      <c r="J889" s="11"/>
      <c r="K889" s="11"/>
      <c r="L889" s="11"/>
      <c r="M889" s="11"/>
      <c r="N889" s="11"/>
      <c r="O889" s="11"/>
      <c r="P889" s="11"/>
      <c r="Q889" s="11"/>
      <c r="R889" s="11"/>
      <c r="S889" s="11"/>
      <c r="T889" s="11"/>
      <c r="U889" s="11"/>
      <c r="V889" s="11"/>
      <c r="W889" s="11"/>
      <c r="X889" s="11"/>
      <c r="Y889" s="11"/>
      <c r="Z889" s="11"/>
    </row>
    <row r="890" spans="1:26" ht="14.25" customHeight="1" x14ac:dyDescent="0.2">
      <c r="A890" s="8"/>
      <c r="B890" s="8"/>
      <c r="C890" s="11"/>
      <c r="D890" s="11"/>
      <c r="E890" s="11"/>
      <c r="F890" s="11"/>
      <c r="G890" s="23"/>
      <c r="H890" s="23"/>
      <c r="I890" s="11"/>
      <c r="J890" s="11"/>
      <c r="K890" s="11"/>
      <c r="L890" s="11"/>
      <c r="M890" s="11"/>
      <c r="N890" s="11"/>
      <c r="O890" s="11"/>
      <c r="P890" s="11"/>
      <c r="Q890" s="11"/>
      <c r="R890" s="11"/>
      <c r="S890" s="11"/>
      <c r="T890" s="11"/>
      <c r="U890" s="11"/>
      <c r="V890" s="11"/>
      <c r="W890" s="11"/>
      <c r="X890" s="11"/>
      <c r="Y890" s="11"/>
      <c r="Z890" s="11"/>
    </row>
    <row r="891" spans="1:26" ht="14.25" customHeight="1" x14ac:dyDescent="0.2">
      <c r="A891" s="8"/>
      <c r="B891" s="8"/>
      <c r="C891" s="11"/>
      <c r="D891" s="11"/>
      <c r="E891" s="11"/>
      <c r="F891" s="11"/>
      <c r="G891" s="23"/>
      <c r="H891" s="23"/>
      <c r="I891" s="11"/>
      <c r="J891" s="11"/>
      <c r="K891" s="11"/>
      <c r="L891" s="11"/>
      <c r="M891" s="11"/>
      <c r="N891" s="11"/>
      <c r="O891" s="11"/>
      <c r="P891" s="11"/>
      <c r="Q891" s="11"/>
      <c r="R891" s="11"/>
      <c r="S891" s="11"/>
      <c r="T891" s="11"/>
      <c r="U891" s="11"/>
      <c r="V891" s="11"/>
      <c r="W891" s="11"/>
      <c r="X891" s="11"/>
      <c r="Y891" s="11"/>
      <c r="Z891" s="11"/>
    </row>
    <row r="892" spans="1:26" ht="14.25" customHeight="1" x14ac:dyDescent="0.2">
      <c r="A892" s="8"/>
      <c r="B892" s="8"/>
      <c r="C892" s="11"/>
      <c r="D892" s="11"/>
      <c r="E892" s="11"/>
      <c r="F892" s="11"/>
      <c r="G892" s="23"/>
      <c r="H892" s="23"/>
      <c r="I892" s="11"/>
      <c r="J892" s="11"/>
      <c r="K892" s="11"/>
      <c r="L892" s="11"/>
      <c r="M892" s="11"/>
      <c r="N892" s="11"/>
      <c r="O892" s="11"/>
      <c r="P892" s="11"/>
      <c r="Q892" s="11"/>
      <c r="R892" s="11"/>
      <c r="S892" s="11"/>
      <c r="T892" s="11"/>
      <c r="U892" s="11"/>
      <c r="V892" s="11"/>
      <c r="W892" s="11"/>
      <c r="X892" s="11"/>
      <c r="Y892" s="11"/>
      <c r="Z892" s="11"/>
    </row>
    <row r="893" spans="1:26" ht="14.25" customHeight="1" x14ac:dyDescent="0.2">
      <c r="A893" s="8"/>
      <c r="B893" s="8"/>
      <c r="C893" s="11"/>
      <c r="D893" s="11"/>
      <c r="E893" s="11"/>
      <c r="F893" s="11"/>
      <c r="G893" s="23"/>
      <c r="H893" s="23"/>
      <c r="I893" s="11"/>
      <c r="J893" s="11"/>
      <c r="K893" s="11"/>
      <c r="L893" s="11"/>
      <c r="M893" s="11"/>
      <c r="N893" s="11"/>
      <c r="O893" s="11"/>
      <c r="P893" s="11"/>
      <c r="Q893" s="11"/>
      <c r="R893" s="11"/>
      <c r="S893" s="11"/>
      <c r="T893" s="11"/>
      <c r="U893" s="11"/>
      <c r="V893" s="11"/>
      <c r="W893" s="11"/>
      <c r="X893" s="11"/>
      <c r="Y893" s="11"/>
      <c r="Z893" s="11"/>
    </row>
    <row r="894" spans="1:26" ht="14.25" customHeight="1" x14ac:dyDescent="0.2">
      <c r="A894" s="8"/>
      <c r="B894" s="8"/>
      <c r="C894" s="11"/>
      <c r="D894" s="11"/>
      <c r="E894" s="11"/>
      <c r="F894" s="11"/>
      <c r="G894" s="23"/>
      <c r="H894" s="23"/>
      <c r="I894" s="11"/>
      <c r="J894" s="11"/>
      <c r="K894" s="11"/>
      <c r="L894" s="11"/>
      <c r="M894" s="11"/>
      <c r="N894" s="11"/>
      <c r="O894" s="11"/>
      <c r="P894" s="11"/>
      <c r="Q894" s="11"/>
      <c r="R894" s="11"/>
      <c r="S894" s="11"/>
      <c r="T894" s="11"/>
      <c r="U894" s="11"/>
      <c r="V894" s="11"/>
      <c r="W894" s="11"/>
      <c r="X894" s="11"/>
      <c r="Y894" s="11"/>
      <c r="Z894" s="11"/>
    </row>
    <row r="895" spans="1:26" ht="14.25" customHeight="1" x14ac:dyDescent="0.2">
      <c r="A895" s="8"/>
      <c r="B895" s="8"/>
      <c r="C895" s="11"/>
      <c r="D895" s="11"/>
      <c r="E895" s="11"/>
      <c r="F895" s="11"/>
      <c r="G895" s="23"/>
      <c r="H895" s="23"/>
      <c r="I895" s="11"/>
      <c r="J895" s="11"/>
      <c r="K895" s="11"/>
      <c r="L895" s="11"/>
      <c r="M895" s="11"/>
      <c r="N895" s="11"/>
      <c r="O895" s="11"/>
      <c r="P895" s="11"/>
      <c r="Q895" s="11"/>
      <c r="R895" s="11"/>
      <c r="S895" s="11"/>
      <c r="T895" s="11"/>
      <c r="U895" s="11"/>
      <c r="V895" s="11"/>
      <c r="W895" s="11"/>
      <c r="X895" s="11"/>
      <c r="Y895" s="11"/>
      <c r="Z895" s="11"/>
    </row>
    <row r="896" spans="1:26" ht="14.25" customHeight="1" x14ac:dyDescent="0.2">
      <c r="A896" s="8"/>
      <c r="B896" s="8"/>
      <c r="C896" s="11"/>
      <c r="D896" s="11"/>
      <c r="E896" s="11"/>
      <c r="F896" s="11"/>
      <c r="G896" s="23"/>
      <c r="H896" s="23"/>
      <c r="I896" s="11"/>
      <c r="J896" s="11"/>
      <c r="K896" s="11"/>
      <c r="L896" s="11"/>
      <c r="M896" s="11"/>
      <c r="N896" s="11"/>
      <c r="O896" s="11"/>
      <c r="P896" s="11"/>
      <c r="Q896" s="11"/>
      <c r="R896" s="11"/>
      <c r="S896" s="11"/>
      <c r="T896" s="11"/>
      <c r="U896" s="11"/>
      <c r="V896" s="11"/>
      <c r="W896" s="11"/>
      <c r="X896" s="11"/>
      <c r="Y896" s="11"/>
      <c r="Z896" s="11"/>
    </row>
    <row r="897" spans="1:26" ht="14.25" customHeight="1" x14ac:dyDescent="0.2">
      <c r="A897" s="8"/>
      <c r="B897" s="8"/>
      <c r="C897" s="11"/>
      <c r="D897" s="11"/>
      <c r="E897" s="11"/>
      <c r="F897" s="11"/>
      <c r="G897" s="23"/>
      <c r="H897" s="23"/>
      <c r="I897" s="11"/>
      <c r="J897" s="11"/>
      <c r="K897" s="11"/>
      <c r="L897" s="11"/>
      <c r="M897" s="11"/>
      <c r="N897" s="11"/>
      <c r="O897" s="11"/>
      <c r="P897" s="11"/>
      <c r="Q897" s="11"/>
      <c r="R897" s="11"/>
      <c r="S897" s="11"/>
      <c r="T897" s="11"/>
      <c r="U897" s="11"/>
      <c r="V897" s="11"/>
      <c r="W897" s="11"/>
      <c r="X897" s="11"/>
      <c r="Y897" s="11"/>
      <c r="Z897" s="11"/>
    </row>
    <row r="898" spans="1:26" ht="14.25" customHeight="1" x14ac:dyDescent="0.2">
      <c r="A898" s="8"/>
      <c r="B898" s="8"/>
      <c r="C898" s="11"/>
      <c r="D898" s="11"/>
      <c r="E898" s="11"/>
      <c r="F898" s="11"/>
      <c r="G898" s="23"/>
      <c r="H898" s="23"/>
      <c r="I898" s="11"/>
      <c r="J898" s="11"/>
      <c r="K898" s="11"/>
      <c r="L898" s="11"/>
      <c r="M898" s="11"/>
      <c r="N898" s="11"/>
      <c r="O898" s="11"/>
      <c r="P898" s="11"/>
      <c r="Q898" s="11"/>
      <c r="R898" s="11"/>
      <c r="S898" s="11"/>
      <c r="T898" s="11"/>
      <c r="U898" s="11"/>
      <c r="V898" s="11"/>
      <c r="W898" s="11"/>
      <c r="X898" s="11"/>
      <c r="Y898" s="11"/>
      <c r="Z898" s="11"/>
    </row>
    <row r="899" spans="1:26" ht="14.25" customHeight="1" x14ac:dyDescent="0.2">
      <c r="A899" s="8"/>
      <c r="B899" s="8"/>
      <c r="C899" s="11"/>
      <c r="D899" s="11"/>
      <c r="E899" s="11"/>
      <c r="F899" s="11"/>
      <c r="G899" s="23"/>
      <c r="H899" s="23"/>
      <c r="I899" s="11"/>
      <c r="J899" s="11"/>
      <c r="K899" s="11"/>
      <c r="L899" s="11"/>
      <c r="M899" s="11"/>
      <c r="N899" s="11"/>
      <c r="O899" s="11"/>
      <c r="P899" s="11"/>
      <c r="Q899" s="11"/>
      <c r="R899" s="11"/>
      <c r="S899" s="11"/>
      <c r="T899" s="11"/>
      <c r="U899" s="11"/>
      <c r="V899" s="11"/>
      <c r="W899" s="11"/>
      <c r="X899" s="11"/>
      <c r="Y899" s="11"/>
      <c r="Z899" s="11"/>
    </row>
    <row r="900" spans="1:26" ht="14.25" customHeight="1" x14ac:dyDescent="0.2">
      <c r="A900" s="8"/>
      <c r="B900" s="8"/>
      <c r="C900" s="11"/>
      <c r="D900" s="11"/>
      <c r="E900" s="11"/>
      <c r="F900" s="11"/>
      <c r="G900" s="23"/>
      <c r="H900" s="23"/>
      <c r="I900" s="11"/>
      <c r="J900" s="11"/>
      <c r="K900" s="11"/>
      <c r="L900" s="11"/>
      <c r="M900" s="11"/>
      <c r="N900" s="11"/>
      <c r="O900" s="11"/>
      <c r="P900" s="11"/>
      <c r="Q900" s="11"/>
      <c r="R900" s="11"/>
      <c r="S900" s="11"/>
      <c r="T900" s="11"/>
      <c r="U900" s="11"/>
      <c r="V900" s="11"/>
      <c r="W900" s="11"/>
      <c r="X900" s="11"/>
      <c r="Y900" s="11"/>
      <c r="Z900" s="11"/>
    </row>
    <row r="901" spans="1:26" ht="14.25" customHeight="1" x14ac:dyDescent="0.2">
      <c r="A901" s="8"/>
      <c r="B901" s="8"/>
      <c r="C901" s="11"/>
      <c r="D901" s="11"/>
      <c r="E901" s="11"/>
      <c r="F901" s="11"/>
      <c r="G901" s="23"/>
      <c r="H901" s="23"/>
      <c r="I901" s="11"/>
      <c r="J901" s="11"/>
      <c r="K901" s="11"/>
      <c r="L901" s="11"/>
      <c r="M901" s="11"/>
      <c r="N901" s="11"/>
      <c r="O901" s="11"/>
      <c r="P901" s="11"/>
      <c r="Q901" s="11"/>
      <c r="R901" s="11"/>
      <c r="S901" s="11"/>
      <c r="T901" s="11"/>
      <c r="U901" s="11"/>
      <c r="V901" s="11"/>
      <c r="W901" s="11"/>
      <c r="X901" s="11"/>
      <c r="Y901" s="11"/>
      <c r="Z901" s="11"/>
    </row>
    <row r="902" spans="1:26" ht="14.25" customHeight="1" x14ac:dyDescent="0.2">
      <c r="A902" s="8"/>
      <c r="B902" s="8"/>
      <c r="C902" s="11"/>
      <c r="D902" s="11"/>
      <c r="E902" s="11"/>
      <c r="F902" s="11"/>
      <c r="G902" s="23"/>
      <c r="H902" s="23"/>
      <c r="I902" s="11"/>
      <c r="J902" s="11"/>
      <c r="K902" s="11"/>
      <c r="L902" s="11"/>
      <c r="M902" s="11"/>
      <c r="N902" s="11"/>
      <c r="O902" s="11"/>
      <c r="P902" s="11"/>
      <c r="Q902" s="11"/>
      <c r="R902" s="11"/>
      <c r="S902" s="11"/>
      <c r="T902" s="11"/>
      <c r="U902" s="11"/>
      <c r="V902" s="11"/>
      <c r="W902" s="11"/>
      <c r="X902" s="11"/>
      <c r="Y902" s="11"/>
      <c r="Z902" s="11"/>
    </row>
    <row r="903" spans="1:26" ht="14.25" customHeight="1" x14ac:dyDescent="0.2">
      <c r="A903" s="8"/>
      <c r="B903" s="8"/>
      <c r="C903" s="11"/>
      <c r="D903" s="11"/>
      <c r="E903" s="11"/>
      <c r="F903" s="11"/>
      <c r="G903" s="23"/>
      <c r="H903" s="23"/>
      <c r="I903" s="11"/>
      <c r="J903" s="11"/>
      <c r="K903" s="11"/>
      <c r="L903" s="11"/>
      <c r="M903" s="11"/>
      <c r="N903" s="11"/>
      <c r="O903" s="11"/>
      <c r="P903" s="11"/>
      <c r="Q903" s="11"/>
      <c r="R903" s="11"/>
      <c r="S903" s="11"/>
      <c r="T903" s="11"/>
      <c r="U903" s="11"/>
      <c r="V903" s="11"/>
      <c r="W903" s="11"/>
      <c r="X903" s="11"/>
      <c r="Y903" s="11"/>
      <c r="Z903" s="11"/>
    </row>
    <row r="904" spans="1:26" ht="14.25" customHeight="1" x14ac:dyDescent="0.2">
      <c r="A904" s="8"/>
      <c r="B904" s="8"/>
      <c r="C904" s="11"/>
      <c r="D904" s="11"/>
      <c r="E904" s="11"/>
      <c r="F904" s="11"/>
      <c r="G904" s="23"/>
      <c r="H904" s="23"/>
      <c r="I904" s="11"/>
      <c r="J904" s="11"/>
      <c r="K904" s="11"/>
      <c r="L904" s="11"/>
      <c r="M904" s="11"/>
      <c r="N904" s="11"/>
      <c r="O904" s="11"/>
      <c r="P904" s="11"/>
      <c r="Q904" s="11"/>
      <c r="R904" s="11"/>
      <c r="S904" s="11"/>
      <c r="T904" s="11"/>
      <c r="U904" s="11"/>
      <c r="V904" s="11"/>
      <c r="W904" s="11"/>
      <c r="X904" s="11"/>
      <c r="Y904" s="11"/>
      <c r="Z904" s="11"/>
    </row>
    <row r="905" spans="1:26" ht="14.25" customHeight="1" x14ac:dyDescent="0.2">
      <c r="A905" s="8"/>
      <c r="B905" s="8"/>
      <c r="C905" s="11"/>
      <c r="D905" s="11"/>
      <c r="E905" s="11"/>
      <c r="F905" s="11"/>
      <c r="G905" s="23"/>
      <c r="H905" s="23"/>
      <c r="I905" s="11"/>
      <c r="J905" s="11"/>
      <c r="K905" s="11"/>
      <c r="L905" s="11"/>
      <c r="M905" s="11"/>
      <c r="N905" s="11"/>
      <c r="O905" s="11"/>
      <c r="P905" s="11"/>
      <c r="Q905" s="11"/>
      <c r="R905" s="11"/>
      <c r="S905" s="11"/>
      <c r="T905" s="11"/>
      <c r="U905" s="11"/>
      <c r="V905" s="11"/>
      <c r="W905" s="11"/>
      <c r="X905" s="11"/>
      <c r="Y905" s="11"/>
      <c r="Z905" s="11"/>
    </row>
    <row r="906" spans="1:26" ht="14.25" customHeight="1" x14ac:dyDescent="0.2">
      <c r="A906" s="8"/>
      <c r="B906" s="8"/>
      <c r="C906" s="11"/>
      <c r="D906" s="11"/>
      <c r="E906" s="11"/>
      <c r="F906" s="11"/>
      <c r="G906" s="23"/>
      <c r="H906" s="23"/>
      <c r="I906" s="11"/>
      <c r="J906" s="11"/>
      <c r="K906" s="11"/>
      <c r="L906" s="11"/>
      <c r="M906" s="11"/>
      <c r="N906" s="11"/>
      <c r="O906" s="11"/>
      <c r="P906" s="11"/>
      <c r="Q906" s="11"/>
      <c r="R906" s="11"/>
      <c r="S906" s="11"/>
      <c r="T906" s="11"/>
      <c r="U906" s="11"/>
      <c r="V906" s="11"/>
      <c r="W906" s="11"/>
      <c r="X906" s="11"/>
      <c r="Y906" s="11"/>
      <c r="Z906" s="11"/>
    </row>
    <row r="907" spans="1:26" ht="14.25" customHeight="1" x14ac:dyDescent="0.2">
      <c r="A907" s="8"/>
      <c r="B907" s="8"/>
      <c r="C907" s="11"/>
      <c r="D907" s="11"/>
      <c r="E907" s="11"/>
      <c r="F907" s="11"/>
      <c r="G907" s="23"/>
      <c r="H907" s="23"/>
      <c r="I907" s="11"/>
      <c r="J907" s="11"/>
      <c r="K907" s="11"/>
      <c r="L907" s="11"/>
      <c r="M907" s="11"/>
      <c r="N907" s="11"/>
      <c r="O907" s="11"/>
      <c r="P907" s="11"/>
      <c r="Q907" s="11"/>
      <c r="R907" s="11"/>
      <c r="S907" s="11"/>
      <c r="T907" s="11"/>
      <c r="U907" s="11"/>
      <c r="V907" s="11"/>
      <c r="W907" s="11"/>
      <c r="X907" s="11"/>
      <c r="Y907" s="11"/>
      <c r="Z907" s="11"/>
    </row>
    <row r="908" spans="1:26" ht="14.25" customHeight="1" x14ac:dyDescent="0.2">
      <c r="A908" s="8"/>
      <c r="B908" s="8"/>
      <c r="C908" s="11"/>
      <c r="D908" s="11"/>
      <c r="E908" s="11"/>
      <c r="F908" s="11"/>
      <c r="G908" s="23"/>
      <c r="H908" s="23"/>
      <c r="I908" s="11"/>
      <c r="J908" s="11"/>
      <c r="K908" s="11"/>
      <c r="L908" s="11"/>
      <c r="M908" s="11"/>
      <c r="N908" s="11"/>
      <c r="O908" s="11"/>
      <c r="P908" s="11"/>
      <c r="Q908" s="11"/>
      <c r="R908" s="11"/>
      <c r="S908" s="11"/>
      <c r="T908" s="11"/>
      <c r="U908" s="11"/>
      <c r="V908" s="11"/>
      <c r="W908" s="11"/>
      <c r="X908" s="11"/>
      <c r="Y908" s="11"/>
      <c r="Z908" s="11"/>
    </row>
    <row r="909" spans="1:26" ht="14.25" customHeight="1" x14ac:dyDescent="0.2">
      <c r="A909" s="8"/>
      <c r="B909" s="8"/>
      <c r="C909" s="11"/>
      <c r="D909" s="11"/>
      <c r="E909" s="11"/>
      <c r="F909" s="11"/>
      <c r="G909" s="23"/>
      <c r="H909" s="23"/>
      <c r="I909" s="11"/>
      <c r="J909" s="11"/>
      <c r="K909" s="11"/>
      <c r="L909" s="11"/>
      <c r="M909" s="11"/>
      <c r="N909" s="11"/>
      <c r="O909" s="11"/>
      <c r="P909" s="11"/>
      <c r="Q909" s="11"/>
      <c r="R909" s="11"/>
      <c r="S909" s="11"/>
      <c r="T909" s="11"/>
      <c r="U909" s="11"/>
      <c r="V909" s="11"/>
      <c r="W909" s="11"/>
      <c r="X909" s="11"/>
      <c r="Y909" s="11"/>
      <c r="Z909" s="11"/>
    </row>
    <row r="910" spans="1:26" ht="14.25" customHeight="1" x14ac:dyDescent="0.2">
      <c r="A910" s="8"/>
      <c r="B910" s="8"/>
      <c r="C910" s="11"/>
      <c r="D910" s="11"/>
      <c r="E910" s="11"/>
      <c r="F910" s="11"/>
      <c r="G910" s="23"/>
      <c r="H910" s="23"/>
      <c r="I910" s="11"/>
      <c r="J910" s="11"/>
      <c r="K910" s="11"/>
      <c r="L910" s="11"/>
      <c r="M910" s="11"/>
      <c r="N910" s="11"/>
      <c r="O910" s="11"/>
      <c r="P910" s="11"/>
      <c r="Q910" s="11"/>
      <c r="R910" s="11"/>
      <c r="S910" s="11"/>
      <c r="T910" s="11"/>
      <c r="U910" s="11"/>
      <c r="V910" s="11"/>
      <c r="W910" s="11"/>
      <c r="X910" s="11"/>
      <c r="Y910" s="11"/>
      <c r="Z910" s="11"/>
    </row>
    <row r="911" spans="1:26" ht="14.25" customHeight="1" x14ac:dyDescent="0.2">
      <c r="A911" s="8"/>
      <c r="B911" s="8"/>
      <c r="C911" s="11"/>
      <c r="D911" s="11"/>
      <c r="E911" s="11"/>
      <c r="F911" s="11"/>
      <c r="G911" s="23"/>
      <c r="H911" s="23"/>
      <c r="I911" s="11"/>
      <c r="J911" s="11"/>
      <c r="K911" s="11"/>
      <c r="L911" s="11"/>
      <c r="M911" s="11"/>
      <c r="N911" s="11"/>
      <c r="O911" s="11"/>
      <c r="P911" s="11"/>
      <c r="Q911" s="11"/>
      <c r="R911" s="11"/>
      <c r="S911" s="11"/>
      <c r="T911" s="11"/>
      <c r="U911" s="11"/>
      <c r="V911" s="11"/>
      <c r="W911" s="11"/>
      <c r="X911" s="11"/>
      <c r="Y911" s="11"/>
      <c r="Z911" s="11"/>
    </row>
    <row r="912" spans="1:26" ht="14.25" customHeight="1" x14ac:dyDescent="0.2">
      <c r="A912" s="8"/>
      <c r="B912" s="8"/>
      <c r="C912" s="11"/>
      <c r="D912" s="11"/>
      <c r="E912" s="11"/>
      <c r="F912" s="11"/>
      <c r="G912" s="23"/>
      <c r="H912" s="23"/>
      <c r="I912" s="11"/>
      <c r="J912" s="11"/>
      <c r="K912" s="11"/>
      <c r="L912" s="11"/>
      <c r="M912" s="11"/>
      <c r="N912" s="11"/>
      <c r="O912" s="11"/>
      <c r="P912" s="11"/>
      <c r="Q912" s="11"/>
      <c r="R912" s="11"/>
      <c r="S912" s="11"/>
      <c r="T912" s="11"/>
      <c r="U912" s="11"/>
      <c r="V912" s="11"/>
      <c r="W912" s="11"/>
      <c r="X912" s="11"/>
      <c r="Y912" s="11"/>
      <c r="Z912" s="11"/>
    </row>
    <row r="913" spans="1:26" ht="14.25" customHeight="1" x14ac:dyDescent="0.2">
      <c r="A913" s="8"/>
      <c r="B913" s="8"/>
      <c r="C913" s="11"/>
      <c r="D913" s="11"/>
      <c r="E913" s="11"/>
      <c r="F913" s="11"/>
      <c r="G913" s="23"/>
      <c r="H913" s="23"/>
      <c r="I913" s="11"/>
      <c r="J913" s="11"/>
      <c r="K913" s="11"/>
      <c r="L913" s="11"/>
      <c r="M913" s="11"/>
      <c r="N913" s="11"/>
      <c r="O913" s="11"/>
      <c r="P913" s="11"/>
      <c r="Q913" s="11"/>
      <c r="R913" s="11"/>
      <c r="S913" s="11"/>
      <c r="T913" s="11"/>
      <c r="U913" s="11"/>
      <c r="V913" s="11"/>
      <c r="W913" s="11"/>
      <c r="X913" s="11"/>
      <c r="Y913" s="11"/>
      <c r="Z913" s="11"/>
    </row>
    <row r="914" spans="1:26" ht="14.25" customHeight="1" x14ac:dyDescent="0.2">
      <c r="A914" s="8"/>
      <c r="B914" s="8"/>
      <c r="C914" s="11"/>
      <c r="D914" s="11"/>
      <c r="E914" s="11"/>
      <c r="F914" s="11"/>
      <c r="G914" s="23"/>
      <c r="H914" s="23"/>
      <c r="I914" s="11"/>
      <c r="J914" s="11"/>
      <c r="K914" s="11"/>
      <c r="L914" s="11"/>
      <c r="M914" s="11"/>
      <c r="N914" s="11"/>
      <c r="O914" s="11"/>
      <c r="P914" s="11"/>
      <c r="Q914" s="11"/>
      <c r="R914" s="11"/>
      <c r="S914" s="11"/>
      <c r="T914" s="11"/>
      <c r="U914" s="11"/>
      <c r="V914" s="11"/>
      <c r="W914" s="11"/>
      <c r="X914" s="11"/>
      <c r="Y914" s="11"/>
      <c r="Z914" s="11"/>
    </row>
    <row r="915" spans="1:26" ht="14.25" customHeight="1" x14ac:dyDescent="0.2">
      <c r="A915" s="8"/>
      <c r="B915" s="8"/>
      <c r="C915" s="11"/>
      <c r="D915" s="11"/>
      <c r="E915" s="11"/>
      <c r="F915" s="11"/>
      <c r="G915" s="23"/>
      <c r="H915" s="23"/>
      <c r="I915" s="11"/>
      <c r="J915" s="11"/>
      <c r="K915" s="11"/>
      <c r="L915" s="11"/>
      <c r="M915" s="11"/>
      <c r="N915" s="11"/>
      <c r="O915" s="11"/>
      <c r="P915" s="11"/>
      <c r="Q915" s="11"/>
      <c r="R915" s="11"/>
      <c r="S915" s="11"/>
      <c r="T915" s="11"/>
      <c r="U915" s="11"/>
      <c r="V915" s="11"/>
      <c r="W915" s="11"/>
      <c r="X915" s="11"/>
      <c r="Y915" s="11"/>
      <c r="Z915" s="11"/>
    </row>
    <row r="916" spans="1:26" ht="14.25" customHeight="1" x14ac:dyDescent="0.2">
      <c r="A916" s="8"/>
      <c r="B916" s="8"/>
      <c r="C916" s="11"/>
      <c r="D916" s="11"/>
      <c r="E916" s="11"/>
      <c r="F916" s="11"/>
      <c r="G916" s="23"/>
      <c r="H916" s="23"/>
      <c r="I916" s="11"/>
      <c r="J916" s="11"/>
      <c r="K916" s="11"/>
      <c r="L916" s="11"/>
      <c r="M916" s="11"/>
      <c r="N916" s="11"/>
      <c r="O916" s="11"/>
      <c r="P916" s="11"/>
      <c r="Q916" s="11"/>
      <c r="R916" s="11"/>
      <c r="S916" s="11"/>
      <c r="T916" s="11"/>
      <c r="U916" s="11"/>
      <c r="V916" s="11"/>
      <c r="W916" s="11"/>
      <c r="X916" s="11"/>
      <c r="Y916" s="11"/>
      <c r="Z916" s="11"/>
    </row>
    <row r="917" spans="1:26" ht="14.25" customHeight="1" x14ac:dyDescent="0.2">
      <c r="A917" s="8"/>
      <c r="B917" s="8"/>
      <c r="C917" s="11"/>
      <c r="D917" s="11"/>
      <c r="E917" s="11"/>
      <c r="F917" s="11"/>
      <c r="G917" s="23"/>
      <c r="H917" s="23"/>
      <c r="I917" s="11"/>
      <c r="J917" s="11"/>
      <c r="K917" s="11"/>
      <c r="L917" s="11"/>
      <c r="M917" s="11"/>
      <c r="N917" s="11"/>
      <c r="O917" s="11"/>
      <c r="P917" s="11"/>
      <c r="Q917" s="11"/>
      <c r="R917" s="11"/>
      <c r="S917" s="11"/>
      <c r="T917" s="11"/>
      <c r="U917" s="11"/>
      <c r="V917" s="11"/>
      <c r="W917" s="11"/>
      <c r="X917" s="11"/>
      <c r="Y917" s="11"/>
      <c r="Z917" s="11"/>
    </row>
    <row r="918" spans="1:26" ht="14.25" customHeight="1" x14ac:dyDescent="0.2">
      <c r="A918" s="8"/>
      <c r="B918" s="8"/>
      <c r="C918" s="11"/>
      <c r="D918" s="11"/>
      <c r="E918" s="11"/>
      <c r="F918" s="11"/>
      <c r="G918" s="23"/>
      <c r="H918" s="23"/>
      <c r="I918" s="11"/>
      <c r="J918" s="11"/>
      <c r="K918" s="11"/>
      <c r="L918" s="11"/>
      <c r="M918" s="11"/>
      <c r="N918" s="11"/>
      <c r="O918" s="11"/>
      <c r="P918" s="11"/>
      <c r="Q918" s="11"/>
      <c r="R918" s="11"/>
      <c r="S918" s="11"/>
      <c r="T918" s="11"/>
      <c r="U918" s="11"/>
      <c r="V918" s="11"/>
      <c r="W918" s="11"/>
      <c r="X918" s="11"/>
      <c r="Y918" s="11"/>
      <c r="Z918" s="11"/>
    </row>
    <row r="919" spans="1:26" ht="14.25" customHeight="1" x14ac:dyDescent="0.2">
      <c r="A919" s="8"/>
      <c r="B919" s="8"/>
      <c r="C919" s="11"/>
      <c r="D919" s="11"/>
      <c r="E919" s="11"/>
      <c r="F919" s="11"/>
      <c r="G919" s="23"/>
      <c r="H919" s="23"/>
      <c r="I919" s="11"/>
      <c r="J919" s="11"/>
      <c r="K919" s="11"/>
      <c r="L919" s="11"/>
      <c r="M919" s="11"/>
      <c r="N919" s="11"/>
      <c r="O919" s="11"/>
      <c r="P919" s="11"/>
      <c r="Q919" s="11"/>
      <c r="R919" s="11"/>
      <c r="S919" s="11"/>
      <c r="T919" s="11"/>
      <c r="U919" s="11"/>
      <c r="V919" s="11"/>
      <c r="W919" s="11"/>
      <c r="X919" s="11"/>
      <c r="Y919" s="11"/>
      <c r="Z919" s="11"/>
    </row>
    <row r="920" spans="1:26" ht="14.25" customHeight="1" x14ac:dyDescent="0.2">
      <c r="A920" s="8"/>
      <c r="B920" s="8"/>
      <c r="C920" s="11"/>
      <c r="D920" s="11"/>
      <c r="E920" s="11"/>
      <c r="F920" s="11"/>
      <c r="G920" s="23"/>
      <c r="H920" s="23"/>
      <c r="I920" s="11"/>
      <c r="J920" s="11"/>
      <c r="K920" s="11"/>
      <c r="L920" s="11"/>
      <c r="M920" s="11"/>
      <c r="N920" s="11"/>
      <c r="O920" s="11"/>
      <c r="P920" s="11"/>
      <c r="Q920" s="11"/>
      <c r="R920" s="11"/>
      <c r="S920" s="11"/>
      <c r="T920" s="11"/>
      <c r="U920" s="11"/>
      <c r="V920" s="11"/>
      <c r="W920" s="11"/>
      <c r="X920" s="11"/>
      <c r="Y920" s="11"/>
      <c r="Z920" s="11"/>
    </row>
    <row r="921" spans="1:26" ht="14.25" customHeight="1" x14ac:dyDescent="0.2">
      <c r="A921" s="8"/>
      <c r="B921" s="8"/>
      <c r="C921" s="11"/>
      <c r="D921" s="11"/>
      <c r="E921" s="11"/>
      <c r="F921" s="11"/>
      <c r="G921" s="23"/>
      <c r="H921" s="23"/>
      <c r="I921" s="11"/>
      <c r="J921" s="11"/>
      <c r="K921" s="11"/>
      <c r="L921" s="11"/>
      <c r="M921" s="11"/>
      <c r="N921" s="11"/>
      <c r="O921" s="11"/>
      <c r="P921" s="11"/>
      <c r="Q921" s="11"/>
      <c r="R921" s="11"/>
      <c r="S921" s="11"/>
      <c r="T921" s="11"/>
      <c r="U921" s="11"/>
      <c r="V921" s="11"/>
      <c r="W921" s="11"/>
      <c r="X921" s="11"/>
      <c r="Y921" s="11"/>
      <c r="Z921" s="11"/>
    </row>
    <row r="922" spans="1:26" ht="14.25" customHeight="1" x14ac:dyDescent="0.2">
      <c r="A922" s="8"/>
      <c r="B922" s="8"/>
      <c r="C922" s="11"/>
      <c r="D922" s="11"/>
      <c r="E922" s="11"/>
      <c r="F922" s="11"/>
      <c r="G922" s="23"/>
      <c r="H922" s="23"/>
      <c r="I922" s="11"/>
      <c r="J922" s="11"/>
      <c r="K922" s="11"/>
      <c r="L922" s="11"/>
      <c r="M922" s="11"/>
      <c r="N922" s="11"/>
      <c r="O922" s="11"/>
      <c r="P922" s="11"/>
      <c r="Q922" s="11"/>
      <c r="R922" s="11"/>
      <c r="S922" s="11"/>
      <c r="T922" s="11"/>
      <c r="U922" s="11"/>
      <c r="V922" s="11"/>
      <c r="W922" s="11"/>
      <c r="X922" s="11"/>
      <c r="Y922" s="11"/>
      <c r="Z922" s="11"/>
    </row>
    <row r="923" spans="1:26" ht="14.25" customHeight="1" x14ac:dyDescent="0.2">
      <c r="A923" s="8"/>
      <c r="B923" s="8"/>
      <c r="C923" s="11"/>
      <c r="D923" s="11"/>
      <c r="E923" s="11"/>
      <c r="F923" s="11"/>
      <c r="G923" s="23"/>
      <c r="H923" s="23"/>
      <c r="I923" s="11"/>
      <c r="J923" s="11"/>
      <c r="K923" s="11"/>
      <c r="L923" s="11"/>
      <c r="M923" s="11"/>
      <c r="N923" s="11"/>
      <c r="O923" s="11"/>
      <c r="P923" s="11"/>
      <c r="Q923" s="11"/>
      <c r="R923" s="11"/>
      <c r="S923" s="11"/>
      <c r="T923" s="11"/>
      <c r="U923" s="11"/>
      <c r="V923" s="11"/>
      <c r="W923" s="11"/>
      <c r="X923" s="11"/>
      <c r="Y923" s="11"/>
      <c r="Z923" s="11"/>
    </row>
    <row r="924" spans="1:26" ht="14.25" customHeight="1" x14ac:dyDescent="0.2">
      <c r="A924" s="8"/>
      <c r="B924" s="8"/>
      <c r="C924" s="11"/>
      <c r="D924" s="11"/>
      <c r="E924" s="11"/>
      <c r="F924" s="11"/>
      <c r="G924" s="23"/>
      <c r="H924" s="23"/>
      <c r="I924" s="11"/>
      <c r="J924" s="11"/>
      <c r="K924" s="11"/>
      <c r="L924" s="11"/>
      <c r="M924" s="11"/>
      <c r="N924" s="11"/>
      <c r="O924" s="11"/>
      <c r="P924" s="11"/>
      <c r="Q924" s="11"/>
      <c r="R924" s="11"/>
      <c r="S924" s="11"/>
      <c r="T924" s="11"/>
      <c r="U924" s="11"/>
      <c r="V924" s="11"/>
      <c r="W924" s="11"/>
      <c r="X924" s="11"/>
      <c r="Y924" s="11"/>
      <c r="Z924" s="11"/>
    </row>
    <row r="925" spans="1:26" ht="14.25" customHeight="1" x14ac:dyDescent="0.2">
      <c r="A925" s="8"/>
      <c r="B925" s="8"/>
      <c r="C925" s="11"/>
      <c r="D925" s="11"/>
      <c r="E925" s="11"/>
      <c r="F925" s="11"/>
      <c r="G925" s="23"/>
      <c r="H925" s="23"/>
      <c r="I925" s="11"/>
      <c r="J925" s="11"/>
      <c r="K925" s="11"/>
      <c r="L925" s="11"/>
      <c r="M925" s="11"/>
      <c r="N925" s="11"/>
      <c r="O925" s="11"/>
      <c r="P925" s="11"/>
      <c r="Q925" s="11"/>
      <c r="R925" s="11"/>
      <c r="S925" s="11"/>
      <c r="T925" s="11"/>
      <c r="U925" s="11"/>
      <c r="V925" s="11"/>
      <c r="W925" s="11"/>
      <c r="X925" s="11"/>
      <c r="Y925" s="11"/>
      <c r="Z925" s="11"/>
    </row>
    <row r="926" spans="1:26" ht="14.25" customHeight="1" x14ac:dyDescent="0.2">
      <c r="A926" s="8"/>
      <c r="B926" s="8"/>
      <c r="C926" s="11"/>
      <c r="D926" s="11"/>
      <c r="E926" s="11"/>
      <c r="F926" s="11"/>
      <c r="G926" s="23"/>
      <c r="H926" s="23"/>
      <c r="I926" s="11"/>
      <c r="J926" s="11"/>
      <c r="K926" s="11"/>
      <c r="L926" s="11"/>
      <c r="M926" s="11"/>
      <c r="N926" s="11"/>
      <c r="O926" s="11"/>
      <c r="P926" s="11"/>
      <c r="Q926" s="11"/>
      <c r="R926" s="11"/>
      <c r="S926" s="11"/>
      <c r="T926" s="11"/>
      <c r="U926" s="11"/>
      <c r="V926" s="11"/>
      <c r="W926" s="11"/>
      <c r="X926" s="11"/>
      <c r="Y926" s="11"/>
      <c r="Z926" s="11"/>
    </row>
    <row r="927" spans="1:26" ht="14.25" customHeight="1" x14ac:dyDescent="0.2">
      <c r="A927" s="8"/>
      <c r="B927" s="8"/>
      <c r="C927" s="11"/>
      <c r="D927" s="11"/>
      <c r="E927" s="11"/>
      <c r="F927" s="11"/>
      <c r="G927" s="23"/>
      <c r="H927" s="23"/>
      <c r="I927" s="11"/>
      <c r="J927" s="11"/>
      <c r="K927" s="11"/>
      <c r="L927" s="11"/>
      <c r="M927" s="11"/>
      <c r="N927" s="11"/>
      <c r="O927" s="11"/>
      <c r="P927" s="11"/>
      <c r="Q927" s="11"/>
      <c r="R927" s="11"/>
      <c r="S927" s="11"/>
      <c r="T927" s="11"/>
      <c r="U927" s="11"/>
      <c r="V927" s="11"/>
      <c r="W927" s="11"/>
      <c r="X927" s="11"/>
      <c r="Y927" s="11"/>
      <c r="Z927" s="11"/>
    </row>
    <row r="928" spans="1:26" ht="14.25" customHeight="1" x14ac:dyDescent="0.2">
      <c r="A928" s="8"/>
      <c r="B928" s="8"/>
      <c r="C928" s="11"/>
      <c r="D928" s="11"/>
      <c r="E928" s="11"/>
      <c r="F928" s="11"/>
      <c r="G928" s="23"/>
      <c r="H928" s="23"/>
      <c r="I928" s="11"/>
      <c r="J928" s="11"/>
      <c r="K928" s="11"/>
      <c r="L928" s="11"/>
      <c r="M928" s="11"/>
      <c r="N928" s="11"/>
      <c r="O928" s="11"/>
      <c r="P928" s="11"/>
      <c r="Q928" s="11"/>
      <c r="R928" s="11"/>
      <c r="S928" s="11"/>
      <c r="T928" s="11"/>
      <c r="U928" s="11"/>
      <c r="V928" s="11"/>
      <c r="W928" s="11"/>
      <c r="X928" s="11"/>
      <c r="Y928" s="11"/>
      <c r="Z928" s="11"/>
    </row>
    <row r="929" spans="1:26" ht="14.25" customHeight="1" x14ac:dyDescent="0.2">
      <c r="A929" s="8"/>
      <c r="B929" s="8"/>
      <c r="C929" s="11"/>
      <c r="D929" s="11"/>
      <c r="E929" s="11"/>
      <c r="F929" s="11"/>
      <c r="G929" s="23"/>
      <c r="H929" s="23"/>
      <c r="I929" s="11"/>
      <c r="J929" s="11"/>
      <c r="K929" s="11"/>
      <c r="L929" s="11"/>
      <c r="M929" s="11"/>
      <c r="N929" s="11"/>
      <c r="O929" s="11"/>
      <c r="P929" s="11"/>
      <c r="Q929" s="11"/>
      <c r="R929" s="11"/>
      <c r="S929" s="11"/>
      <c r="T929" s="11"/>
      <c r="U929" s="11"/>
      <c r="V929" s="11"/>
      <c r="W929" s="11"/>
      <c r="X929" s="11"/>
      <c r="Y929" s="11"/>
      <c r="Z929" s="11"/>
    </row>
    <row r="930" spans="1:26" ht="14.25" customHeight="1" x14ac:dyDescent="0.2">
      <c r="A930" s="8"/>
      <c r="B930" s="8"/>
      <c r="C930" s="11"/>
      <c r="D930" s="11"/>
      <c r="E930" s="11"/>
      <c r="F930" s="11"/>
      <c r="G930" s="23"/>
      <c r="H930" s="23"/>
      <c r="I930" s="11"/>
      <c r="J930" s="11"/>
      <c r="K930" s="11"/>
      <c r="L930" s="11"/>
      <c r="M930" s="11"/>
      <c r="N930" s="11"/>
      <c r="O930" s="11"/>
      <c r="P930" s="11"/>
      <c r="Q930" s="11"/>
      <c r="R930" s="11"/>
      <c r="S930" s="11"/>
      <c r="T930" s="11"/>
      <c r="U930" s="11"/>
      <c r="V930" s="11"/>
      <c r="W930" s="11"/>
      <c r="X930" s="11"/>
      <c r="Y930" s="11"/>
      <c r="Z930" s="11"/>
    </row>
    <row r="931" spans="1:26" ht="14.25" customHeight="1" x14ac:dyDescent="0.2">
      <c r="A931" s="8"/>
      <c r="B931" s="8"/>
      <c r="C931" s="11"/>
      <c r="D931" s="11"/>
      <c r="E931" s="11"/>
      <c r="F931" s="11"/>
      <c r="G931" s="23"/>
      <c r="H931" s="23"/>
      <c r="I931" s="11"/>
      <c r="J931" s="11"/>
      <c r="K931" s="11"/>
      <c r="L931" s="11"/>
      <c r="M931" s="11"/>
      <c r="N931" s="11"/>
      <c r="O931" s="11"/>
      <c r="P931" s="11"/>
      <c r="Q931" s="11"/>
      <c r="R931" s="11"/>
      <c r="S931" s="11"/>
      <c r="T931" s="11"/>
      <c r="U931" s="11"/>
      <c r="V931" s="11"/>
      <c r="W931" s="11"/>
      <c r="X931" s="11"/>
      <c r="Y931" s="11"/>
      <c r="Z931" s="11"/>
    </row>
    <row r="932" spans="1:26" ht="14.25" customHeight="1" x14ac:dyDescent="0.2">
      <c r="A932" s="8"/>
      <c r="B932" s="8"/>
      <c r="C932" s="11"/>
      <c r="D932" s="11"/>
      <c r="E932" s="11"/>
      <c r="F932" s="11"/>
      <c r="G932" s="23"/>
      <c r="H932" s="23"/>
      <c r="I932" s="11"/>
      <c r="J932" s="11"/>
      <c r="K932" s="11"/>
      <c r="L932" s="11"/>
      <c r="M932" s="11"/>
      <c r="N932" s="11"/>
      <c r="O932" s="11"/>
      <c r="P932" s="11"/>
      <c r="Q932" s="11"/>
      <c r="R932" s="11"/>
      <c r="S932" s="11"/>
      <c r="T932" s="11"/>
      <c r="U932" s="11"/>
      <c r="V932" s="11"/>
      <c r="W932" s="11"/>
      <c r="X932" s="11"/>
      <c r="Y932" s="11"/>
      <c r="Z932" s="11"/>
    </row>
    <row r="933" spans="1:26" ht="14.25" customHeight="1" x14ac:dyDescent="0.2">
      <c r="A933" s="8"/>
      <c r="B933" s="8"/>
      <c r="C933" s="11"/>
      <c r="D933" s="11"/>
      <c r="E933" s="11"/>
      <c r="F933" s="11"/>
      <c r="G933" s="23"/>
      <c r="H933" s="23"/>
      <c r="I933" s="11"/>
      <c r="J933" s="11"/>
      <c r="K933" s="11"/>
      <c r="L933" s="11"/>
      <c r="M933" s="11"/>
      <c r="N933" s="11"/>
      <c r="O933" s="11"/>
      <c r="P933" s="11"/>
      <c r="Q933" s="11"/>
      <c r="R933" s="11"/>
      <c r="S933" s="11"/>
      <c r="T933" s="11"/>
      <c r="U933" s="11"/>
      <c r="V933" s="11"/>
      <c r="W933" s="11"/>
      <c r="X933" s="11"/>
      <c r="Y933" s="11"/>
      <c r="Z933" s="11"/>
    </row>
    <row r="934" spans="1:26" ht="14.25" customHeight="1" x14ac:dyDescent="0.2">
      <c r="A934" s="8"/>
      <c r="B934" s="8"/>
      <c r="C934" s="11"/>
      <c r="D934" s="11"/>
      <c r="E934" s="11"/>
      <c r="F934" s="11"/>
      <c r="G934" s="23"/>
      <c r="H934" s="23"/>
      <c r="I934" s="11"/>
      <c r="J934" s="11"/>
      <c r="K934" s="11"/>
      <c r="L934" s="11"/>
      <c r="M934" s="11"/>
      <c r="N934" s="11"/>
      <c r="O934" s="11"/>
      <c r="P934" s="11"/>
      <c r="Q934" s="11"/>
      <c r="R934" s="11"/>
      <c r="S934" s="11"/>
      <c r="T934" s="11"/>
      <c r="U934" s="11"/>
      <c r="V934" s="11"/>
      <c r="W934" s="11"/>
      <c r="X934" s="11"/>
      <c r="Y934" s="11"/>
      <c r="Z934" s="11"/>
    </row>
    <row r="935" spans="1:26" ht="14.25" customHeight="1" x14ac:dyDescent="0.2">
      <c r="A935" s="8"/>
      <c r="B935" s="8"/>
      <c r="C935" s="11"/>
      <c r="D935" s="11"/>
      <c r="E935" s="11"/>
      <c r="F935" s="11"/>
      <c r="G935" s="23"/>
      <c r="H935" s="23"/>
      <c r="I935" s="11"/>
      <c r="J935" s="11"/>
      <c r="K935" s="11"/>
      <c r="L935" s="11"/>
      <c r="M935" s="11"/>
      <c r="N935" s="11"/>
      <c r="O935" s="11"/>
      <c r="P935" s="11"/>
      <c r="Q935" s="11"/>
      <c r="R935" s="11"/>
      <c r="S935" s="11"/>
      <c r="T935" s="11"/>
      <c r="U935" s="11"/>
      <c r="V935" s="11"/>
      <c r="W935" s="11"/>
      <c r="X935" s="11"/>
      <c r="Y935" s="11"/>
      <c r="Z935" s="11"/>
    </row>
    <row r="936" spans="1:26" ht="14.25" customHeight="1" x14ac:dyDescent="0.2">
      <c r="A936" s="8"/>
      <c r="B936" s="8"/>
      <c r="C936" s="11"/>
      <c r="D936" s="11"/>
      <c r="E936" s="11"/>
      <c r="F936" s="11"/>
      <c r="G936" s="23"/>
      <c r="H936" s="23"/>
      <c r="I936" s="11"/>
      <c r="J936" s="11"/>
      <c r="K936" s="11"/>
      <c r="L936" s="11"/>
      <c r="M936" s="11"/>
      <c r="N936" s="11"/>
      <c r="O936" s="11"/>
      <c r="P936" s="11"/>
      <c r="Q936" s="11"/>
      <c r="R936" s="11"/>
      <c r="S936" s="11"/>
      <c r="T936" s="11"/>
      <c r="U936" s="11"/>
      <c r="V936" s="11"/>
      <c r="W936" s="11"/>
      <c r="X936" s="11"/>
      <c r="Y936" s="11"/>
      <c r="Z936" s="11"/>
    </row>
    <row r="937" spans="1:26" ht="14.25" customHeight="1" x14ac:dyDescent="0.2">
      <c r="A937" s="8"/>
      <c r="B937" s="8"/>
      <c r="C937" s="11"/>
      <c r="D937" s="11"/>
      <c r="E937" s="11"/>
      <c r="F937" s="11"/>
      <c r="G937" s="23"/>
      <c r="H937" s="23"/>
      <c r="I937" s="11"/>
      <c r="J937" s="11"/>
      <c r="K937" s="11"/>
      <c r="L937" s="11"/>
      <c r="M937" s="11"/>
      <c r="N937" s="11"/>
      <c r="O937" s="11"/>
      <c r="P937" s="11"/>
      <c r="Q937" s="11"/>
      <c r="R937" s="11"/>
      <c r="S937" s="11"/>
      <c r="T937" s="11"/>
      <c r="U937" s="11"/>
      <c r="V937" s="11"/>
      <c r="W937" s="11"/>
      <c r="X937" s="11"/>
      <c r="Y937" s="11"/>
      <c r="Z937" s="11"/>
    </row>
    <row r="938" spans="1:26" ht="14.25" customHeight="1" x14ac:dyDescent="0.2">
      <c r="A938" s="8"/>
      <c r="B938" s="8"/>
      <c r="C938" s="11"/>
      <c r="D938" s="11"/>
      <c r="E938" s="11"/>
      <c r="F938" s="11"/>
      <c r="G938" s="23"/>
      <c r="H938" s="23"/>
      <c r="I938" s="11"/>
      <c r="J938" s="11"/>
      <c r="K938" s="11"/>
      <c r="L938" s="11"/>
      <c r="M938" s="11"/>
      <c r="N938" s="11"/>
      <c r="O938" s="11"/>
      <c r="P938" s="11"/>
      <c r="Q938" s="11"/>
      <c r="R938" s="11"/>
      <c r="S938" s="11"/>
      <c r="T938" s="11"/>
      <c r="U938" s="11"/>
      <c r="V938" s="11"/>
      <c r="W938" s="11"/>
      <c r="X938" s="11"/>
      <c r="Y938" s="11"/>
      <c r="Z938" s="11"/>
    </row>
    <row r="939" spans="1:26" ht="14.25" customHeight="1" x14ac:dyDescent="0.2">
      <c r="A939" s="8"/>
      <c r="B939" s="8"/>
      <c r="C939" s="11"/>
      <c r="D939" s="11"/>
      <c r="E939" s="11"/>
      <c r="F939" s="11"/>
      <c r="G939" s="23"/>
      <c r="H939" s="23"/>
      <c r="I939" s="11"/>
      <c r="J939" s="11"/>
      <c r="K939" s="11"/>
      <c r="L939" s="11"/>
      <c r="M939" s="11"/>
      <c r="N939" s="11"/>
      <c r="O939" s="11"/>
      <c r="P939" s="11"/>
      <c r="Q939" s="11"/>
      <c r="R939" s="11"/>
      <c r="S939" s="11"/>
      <c r="T939" s="11"/>
      <c r="U939" s="11"/>
      <c r="V939" s="11"/>
      <c r="W939" s="11"/>
      <c r="X939" s="11"/>
      <c r="Y939" s="11"/>
      <c r="Z939" s="11"/>
    </row>
    <row r="940" spans="1:26" ht="14.25" customHeight="1" x14ac:dyDescent="0.2">
      <c r="A940" s="8"/>
      <c r="B940" s="8"/>
      <c r="C940" s="11"/>
      <c r="D940" s="11"/>
      <c r="E940" s="11"/>
      <c r="F940" s="11"/>
      <c r="G940" s="23"/>
      <c r="H940" s="23"/>
      <c r="I940" s="11"/>
      <c r="J940" s="11"/>
      <c r="K940" s="11"/>
      <c r="L940" s="11"/>
      <c r="M940" s="11"/>
      <c r="N940" s="11"/>
      <c r="O940" s="11"/>
      <c r="P940" s="11"/>
      <c r="Q940" s="11"/>
      <c r="R940" s="11"/>
      <c r="S940" s="11"/>
      <c r="T940" s="11"/>
      <c r="U940" s="11"/>
      <c r="V940" s="11"/>
      <c r="W940" s="11"/>
      <c r="X940" s="11"/>
      <c r="Y940" s="11"/>
      <c r="Z940" s="11"/>
    </row>
    <row r="941" spans="1:26" ht="14.25" customHeight="1" x14ac:dyDescent="0.2">
      <c r="A941" s="8"/>
      <c r="B941" s="8"/>
      <c r="C941" s="11"/>
      <c r="D941" s="11"/>
      <c r="E941" s="11"/>
      <c r="F941" s="11"/>
      <c r="G941" s="23"/>
      <c r="H941" s="23"/>
      <c r="I941" s="11"/>
      <c r="J941" s="11"/>
      <c r="K941" s="11"/>
      <c r="L941" s="11"/>
      <c r="M941" s="11"/>
      <c r="N941" s="11"/>
      <c r="O941" s="11"/>
      <c r="P941" s="11"/>
      <c r="Q941" s="11"/>
      <c r="R941" s="11"/>
      <c r="S941" s="11"/>
      <c r="T941" s="11"/>
      <c r="U941" s="11"/>
      <c r="V941" s="11"/>
      <c r="W941" s="11"/>
      <c r="X941" s="11"/>
      <c r="Y941" s="11"/>
      <c r="Z941" s="11"/>
    </row>
    <row r="942" spans="1:26" ht="14.25" customHeight="1" x14ac:dyDescent="0.2">
      <c r="A942" s="8"/>
      <c r="B942" s="8"/>
      <c r="C942" s="11"/>
      <c r="D942" s="11"/>
      <c r="E942" s="11"/>
      <c r="F942" s="11"/>
      <c r="G942" s="23"/>
      <c r="H942" s="23"/>
      <c r="I942" s="11"/>
      <c r="J942" s="11"/>
      <c r="K942" s="11"/>
      <c r="L942" s="11"/>
      <c r="M942" s="11"/>
      <c r="N942" s="11"/>
      <c r="O942" s="11"/>
      <c r="P942" s="11"/>
      <c r="Q942" s="11"/>
      <c r="R942" s="11"/>
      <c r="S942" s="11"/>
      <c r="T942" s="11"/>
      <c r="U942" s="11"/>
      <c r="V942" s="11"/>
      <c r="W942" s="11"/>
      <c r="X942" s="11"/>
      <c r="Y942" s="11"/>
      <c r="Z942" s="11"/>
    </row>
    <row r="943" spans="1:26" ht="14.25" customHeight="1" x14ac:dyDescent="0.2">
      <c r="A943" s="8"/>
      <c r="B943" s="8"/>
      <c r="C943" s="11"/>
      <c r="D943" s="11"/>
      <c r="E943" s="11"/>
      <c r="F943" s="11"/>
      <c r="G943" s="23"/>
      <c r="H943" s="23"/>
      <c r="I943" s="11"/>
      <c r="J943" s="11"/>
      <c r="K943" s="11"/>
      <c r="L943" s="11"/>
      <c r="M943" s="11"/>
      <c r="N943" s="11"/>
      <c r="O943" s="11"/>
      <c r="P943" s="11"/>
      <c r="Q943" s="11"/>
      <c r="R943" s="11"/>
      <c r="S943" s="11"/>
      <c r="T943" s="11"/>
      <c r="U943" s="11"/>
      <c r="V943" s="11"/>
      <c r="W943" s="11"/>
      <c r="X943" s="11"/>
      <c r="Y943" s="11"/>
      <c r="Z943" s="11"/>
    </row>
    <row r="944" spans="1:26" ht="14.25" customHeight="1" x14ac:dyDescent="0.2">
      <c r="A944" s="8"/>
      <c r="B944" s="8"/>
      <c r="C944" s="11"/>
      <c r="D944" s="11"/>
      <c r="E944" s="11"/>
      <c r="F944" s="11"/>
      <c r="G944" s="23"/>
      <c r="H944" s="23"/>
      <c r="I944" s="11"/>
      <c r="J944" s="11"/>
      <c r="K944" s="11"/>
      <c r="L944" s="11"/>
      <c r="M944" s="11"/>
      <c r="N944" s="11"/>
      <c r="O944" s="11"/>
      <c r="P944" s="11"/>
      <c r="Q944" s="11"/>
      <c r="R944" s="11"/>
      <c r="S944" s="11"/>
      <c r="T944" s="11"/>
      <c r="U944" s="11"/>
      <c r="V944" s="11"/>
      <c r="W944" s="11"/>
      <c r="X944" s="11"/>
      <c r="Y944" s="11"/>
      <c r="Z944" s="11"/>
    </row>
    <row r="945" spans="1:26" ht="14.25" customHeight="1" x14ac:dyDescent="0.2">
      <c r="A945" s="8"/>
      <c r="B945" s="8"/>
      <c r="C945" s="11"/>
      <c r="D945" s="11"/>
      <c r="E945" s="11"/>
      <c r="F945" s="11"/>
      <c r="G945" s="23"/>
      <c r="H945" s="23"/>
      <c r="I945" s="11"/>
      <c r="J945" s="11"/>
      <c r="K945" s="11"/>
      <c r="L945" s="11"/>
      <c r="M945" s="11"/>
      <c r="N945" s="11"/>
      <c r="O945" s="11"/>
      <c r="P945" s="11"/>
      <c r="Q945" s="11"/>
      <c r="R945" s="11"/>
      <c r="S945" s="11"/>
      <c r="T945" s="11"/>
      <c r="U945" s="11"/>
      <c r="V945" s="11"/>
      <c r="W945" s="11"/>
      <c r="X945" s="11"/>
      <c r="Y945" s="11"/>
      <c r="Z945" s="11"/>
    </row>
    <row r="946" spans="1:26" ht="14.25" customHeight="1" x14ac:dyDescent="0.2">
      <c r="A946" s="8"/>
      <c r="B946" s="8"/>
      <c r="C946" s="11"/>
      <c r="D946" s="11"/>
      <c r="E946" s="11"/>
      <c r="F946" s="11"/>
      <c r="G946" s="23"/>
      <c r="H946" s="23"/>
      <c r="I946" s="11"/>
      <c r="J946" s="11"/>
      <c r="K946" s="11"/>
      <c r="L946" s="11"/>
      <c r="M946" s="11"/>
      <c r="N946" s="11"/>
      <c r="O946" s="11"/>
      <c r="P946" s="11"/>
      <c r="Q946" s="11"/>
      <c r="R946" s="11"/>
      <c r="S946" s="11"/>
      <c r="T946" s="11"/>
      <c r="U946" s="11"/>
      <c r="V946" s="11"/>
      <c r="W946" s="11"/>
      <c r="X946" s="11"/>
      <c r="Y946" s="11"/>
      <c r="Z946" s="11"/>
    </row>
    <row r="947" spans="1:26" ht="14.25" customHeight="1" x14ac:dyDescent="0.2">
      <c r="A947" s="8"/>
      <c r="B947" s="8"/>
      <c r="C947" s="11"/>
      <c r="D947" s="11"/>
      <c r="E947" s="11"/>
      <c r="F947" s="11"/>
      <c r="G947" s="23"/>
      <c r="H947" s="23"/>
      <c r="I947" s="11"/>
      <c r="J947" s="11"/>
      <c r="K947" s="11"/>
      <c r="L947" s="11"/>
      <c r="M947" s="11"/>
      <c r="N947" s="11"/>
      <c r="O947" s="11"/>
      <c r="P947" s="11"/>
      <c r="Q947" s="11"/>
      <c r="R947" s="11"/>
      <c r="S947" s="11"/>
      <c r="T947" s="11"/>
      <c r="U947" s="11"/>
      <c r="V947" s="11"/>
      <c r="W947" s="11"/>
      <c r="X947" s="11"/>
      <c r="Y947" s="11"/>
      <c r="Z947" s="11"/>
    </row>
    <row r="948" spans="1:26" ht="14.25" customHeight="1" x14ac:dyDescent="0.2">
      <c r="A948" s="8"/>
      <c r="B948" s="8"/>
      <c r="C948" s="11"/>
      <c r="D948" s="11"/>
      <c r="E948" s="11"/>
      <c r="F948" s="11"/>
      <c r="G948" s="23"/>
      <c r="H948" s="23"/>
      <c r="I948" s="11"/>
      <c r="J948" s="11"/>
      <c r="K948" s="11"/>
      <c r="L948" s="11"/>
      <c r="M948" s="11"/>
      <c r="N948" s="11"/>
      <c r="O948" s="11"/>
      <c r="P948" s="11"/>
      <c r="Q948" s="11"/>
      <c r="R948" s="11"/>
      <c r="S948" s="11"/>
      <c r="T948" s="11"/>
      <c r="U948" s="11"/>
      <c r="V948" s="11"/>
      <c r="W948" s="11"/>
      <c r="X948" s="11"/>
      <c r="Y948" s="11"/>
      <c r="Z948" s="11"/>
    </row>
    <row r="949" spans="1:26" ht="14.25" customHeight="1" x14ac:dyDescent="0.2">
      <c r="A949" s="8"/>
      <c r="B949" s="8"/>
      <c r="C949" s="11"/>
      <c r="D949" s="11"/>
      <c r="E949" s="11"/>
      <c r="F949" s="11"/>
      <c r="G949" s="23"/>
      <c r="H949" s="23"/>
      <c r="I949" s="11"/>
      <c r="J949" s="11"/>
      <c r="K949" s="11"/>
      <c r="L949" s="11"/>
      <c r="M949" s="11"/>
      <c r="N949" s="11"/>
      <c r="O949" s="11"/>
      <c r="P949" s="11"/>
      <c r="Q949" s="11"/>
      <c r="R949" s="11"/>
      <c r="S949" s="11"/>
      <c r="T949" s="11"/>
      <c r="U949" s="11"/>
      <c r="V949" s="11"/>
      <c r="W949" s="11"/>
      <c r="X949" s="11"/>
      <c r="Y949" s="11"/>
      <c r="Z949" s="11"/>
    </row>
    <row r="950" spans="1:26" ht="14.25" customHeight="1" x14ac:dyDescent="0.2">
      <c r="A950" s="8"/>
      <c r="B950" s="8"/>
      <c r="C950" s="11"/>
      <c r="D950" s="11"/>
      <c r="E950" s="11"/>
      <c r="F950" s="11"/>
      <c r="G950" s="23"/>
      <c r="H950" s="23"/>
      <c r="I950" s="11"/>
      <c r="J950" s="11"/>
      <c r="K950" s="11"/>
      <c r="L950" s="11"/>
      <c r="M950" s="11"/>
      <c r="N950" s="11"/>
      <c r="O950" s="11"/>
      <c r="P950" s="11"/>
      <c r="Q950" s="11"/>
      <c r="R950" s="11"/>
      <c r="S950" s="11"/>
      <c r="T950" s="11"/>
      <c r="U950" s="11"/>
      <c r="V950" s="11"/>
      <c r="W950" s="11"/>
      <c r="X950" s="11"/>
      <c r="Y950" s="11"/>
      <c r="Z950" s="11"/>
    </row>
    <row r="951" spans="1:26" ht="14.25" customHeight="1" x14ac:dyDescent="0.2">
      <c r="A951" s="8"/>
      <c r="B951" s="8"/>
      <c r="C951" s="11"/>
      <c r="D951" s="11"/>
      <c r="E951" s="11"/>
      <c r="F951" s="11"/>
      <c r="G951" s="23"/>
      <c r="H951" s="23"/>
      <c r="I951" s="11"/>
      <c r="J951" s="11"/>
      <c r="K951" s="11"/>
      <c r="L951" s="11"/>
      <c r="M951" s="11"/>
      <c r="N951" s="11"/>
      <c r="O951" s="11"/>
      <c r="P951" s="11"/>
      <c r="Q951" s="11"/>
      <c r="R951" s="11"/>
      <c r="S951" s="11"/>
      <c r="T951" s="11"/>
      <c r="U951" s="11"/>
      <c r="V951" s="11"/>
      <c r="W951" s="11"/>
      <c r="X951" s="11"/>
      <c r="Y951" s="11"/>
      <c r="Z951" s="11"/>
    </row>
    <row r="952" spans="1:26" ht="14.25" customHeight="1" x14ac:dyDescent="0.2">
      <c r="A952" s="8"/>
      <c r="B952" s="8"/>
      <c r="C952" s="11"/>
      <c r="D952" s="11"/>
      <c r="E952" s="11"/>
      <c r="F952" s="11"/>
      <c r="G952" s="23"/>
      <c r="H952" s="23"/>
      <c r="I952" s="11"/>
      <c r="J952" s="11"/>
      <c r="K952" s="11"/>
      <c r="L952" s="11"/>
      <c r="M952" s="11"/>
      <c r="N952" s="11"/>
      <c r="O952" s="11"/>
      <c r="P952" s="11"/>
      <c r="Q952" s="11"/>
      <c r="R952" s="11"/>
      <c r="S952" s="11"/>
      <c r="T952" s="11"/>
      <c r="U952" s="11"/>
      <c r="V952" s="11"/>
      <c r="W952" s="11"/>
      <c r="X952" s="11"/>
      <c r="Y952" s="11"/>
      <c r="Z952" s="11"/>
    </row>
    <row r="953" spans="1:26" ht="14.25" customHeight="1" x14ac:dyDescent="0.2">
      <c r="A953" s="8"/>
      <c r="B953" s="8"/>
      <c r="C953" s="11"/>
      <c r="D953" s="11"/>
      <c r="E953" s="11"/>
      <c r="F953" s="11"/>
      <c r="G953" s="23"/>
      <c r="H953" s="23"/>
      <c r="I953" s="11"/>
      <c r="J953" s="11"/>
      <c r="K953" s="11"/>
      <c r="L953" s="11"/>
      <c r="M953" s="11"/>
      <c r="N953" s="11"/>
      <c r="O953" s="11"/>
      <c r="P953" s="11"/>
      <c r="Q953" s="11"/>
      <c r="R953" s="11"/>
      <c r="S953" s="11"/>
      <c r="T953" s="11"/>
      <c r="U953" s="11"/>
      <c r="V953" s="11"/>
      <c r="W953" s="11"/>
      <c r="X953" s="11"/>
      <c r="Y953" s="11"/>
      <c r="Z953" s="11"/>
    </row>
    <row r="954" spans="1:26" ht="14.25" customHeight="1" x14ac:dyDescent="0.2">
      <c r="A954" s="8"/>
      <c r="B954" s="8"/>
      <c r="C954" s="11"/>
      <c r="D954" s="11"/>
      <c r="E954" s="11"/>
      <c r="F954" s="11"/>
      <c r="G954" s="23"/>
      <c r="H954" s="23"/>
      <c r="I954" s="11"/>
      <c r="J954" s="11"/>
      <c r="K954" s="11"/>
      <c r="L954" s="11"/>
      <c r="M954" s="11"/>
      <c r="N954" s="11"/>
      <c r="O954" s="11"/>
      <c r="P954" s="11"/>
      <c r="Q954" s="11"/>
      <c r="R954" s="11"/>
      <c r="S954" s="11"/>
      <c r="T954" s="11"/>
      <c r="U954" s="11"/>
      <c r="V954" s="11"/>
      <c r="W954" s="11"/>
      <c r="X954" s="11"/>
      <c r="Y954" s="11"/>
      <c r="Z954" s="11"/>
    </row>
    <row r="955" spans="1:26" ht="14.25" customHeight="1" x14ac:dyDescent="0.2">
      <c r="A955" s="8"/>
      <c r="B955" s="8"/>
      <c r="C955" s="11"/>
      <c r="D955" s="11"/>
      <c r="E955" s="11"/>
      <c r="F955" s="11"/>
      <c r="G955" s="23"/>
      <c r="H955" s="23"/>
      <c r="I955" s="11"/>
      <c r="J955" s="11"/>
      <c r="K955" s="11"/>
      <c r="L955" s="11"/>
      <c r="M955" s="11"/>
      <c r="N955" s="11"/>
      <c r="O955" s="11"/>
      <c r="P955" s="11"/>
      <c r="Q955" s="11"/>
      <c r="R955" s="11"/>
      <c r="S955" s="11"/>
      <c r="T955" s="11"/>
      <c r="U955" s="11"/>
      <c r="V955" s="11"/>
      <c r="W955" s="11"/>
      <c r="X955" s="11"/>
      <c r="Y955" s="11"/>
      <c r="Z955" s="11"/>
    </row>
    <row r="956" spans="1:26" ht="14.25" customHeight="1" x14ac:dyDescent="0.2">
      <c r="A956" s="8"/>
      <c r="B956" s="8"/>
      <c r="C956" s="11"/>
      <c r="D956" s="11"/>
      <c r="E956" s="11"/>
      <c r="F956" s="11"/>
      <c r="G956" s="23"/>
      <c r="H956" s="23"/>
      <c r="I956" s="11"/>
      <c r="J956" s="11"/>
      <c r="K956" s="11"/>
      <c r="L956" s="11"/>
      <c r="M956" s="11"/>
      <c r="N956" s="11"/>
      <c r="O956" s="11"/>
      <c r="P956" s="11"/>
      <c r="Q956" s="11"/>
      <c r="R956" s="11"/>
      <c r="S956" s="11"/>
      <c r="T956" s="11"/>
      <c r="U956" s="11"/>
      <c r="V956" s="11"/>
      <c r="W956" s="11"/>
      <c r="X956" s="11"/>
      <c r="Y956" s="11"/>
      <c r="Z956" s="11"/>
    </row>
    <row r="957" spans="1:26" ht="14.25" customHeight="1" x14ac:dyDescent="0.2">
      <c r="A957" s="8"/>
      <c r="B957" s="8"/>
      <c r="C957" s="11"/>
      <c r="D957" s="11"/>
      <c r="E957" s="11"/>
      <c r="F957" s="11"/>
      <c r="G957" s="23"/>
      <c r="H957" s="23"/>
      <c r="I957" s="11"/>
      <c r="J957" s="11"/>
      <c r="K957" s="11"/>
      <c r="L957" s="11"/>
      <c r="M957" s="11"/>
      <c r="N957" s="11"/>
      <c r="O957" s="11"/>
      <c r="P957" s="11"/>
      <c r="Q957" s="11"/>
      <c r="R957" s="11"/>
      <c r="S957" s="11"/>
      <c r="T957" s="11"/>
      <c r="U957" s="11"/>
      <c r="V957" s="11"/>
      <c r="W957" s="11"/>
      <c r="X957" s="11"/>
      <c r="Y957" s="11"/>
      <c r="Z957" s="11"/>
    </row>
    <row r="958" spans="1:26" ht="14.25" customHeight="1" x14ac:dyDescent="0.2">
      <c r="A958" s="8"/>
      <c r="B958" s="8"/>
      <c r="C958" s="11"/>
      <c r="D958" s="11"/>
      <c r="E958" s="11"/>
      <c r="F958" s="11"/>
      <c r="G958" s="23"/>
      <c r="H958" s="23"/>
      <c r="I958" s="11"/>
      <c r="J958" s="11"/>
      <c r="K958" s="11"/>
      <c r="L958" s="11"/>
      <c r="M958" s="11"/>
      <c r="N958" s="11"/>
      <c r="O958" s="11"/>
      <c r="P958" s="11"/>
      <c r="Q958" s="11"/>
      <c r="R958" s="11"/>
      <c r="S958" s="11"/>
      <c r="T958" s="11"/>
      <c r="U958" s="11"/>
      <c r="V958" s="11"/>
      <c r="W958" s="11"/>
      <c r="X958" s="11"/>
      <c r="Y958" s="11"/>
      <c r="Z958" s="11"/>
    </row>
    <row r="959" spans="1:26" ht="14.25" customHeight="1" x14ac:dyDescent="0.2">
      <c r="A959" s="8"/>
      <c r="B959" s="8"/>
      <c r="C959" s="11"/>
      <c r="D959" s="11"/>
      <c r="E959" s="11"/>
      <c r="F959" s="11"/>
      <c r="G959" s="23"/>
      <c r="H959" s="23"/>
      <c r="I959" s="11"/>
      <c r="J959" s="11"/>
      <c r="K959" s="11"/>
      <c r="L959" s="11"/>
      <c r="M959" s="11"/>
      <c r="N959" s="11"/>
      <c r="O959" s="11"/>
      <c r="P959" s="11"/>
      <c r="Q959" s="11"/>
      <c r="R959" s="11"/>
      <c r="S959" s="11"/>
      <c r="T959" s="11"/>
      <c r="U959" s="11"/>
      <c r="V959" s="11"/>
      <c r="W959" s="11"/>
      <c r="X959" s="11"/>
      <c r="Y959" s="11"/>
      <c r="Z959" s="11"/>
    </row>
    <row r="960" spans="1:26" ht="14.25" customHeight="1" x14ac:dyDescent="0.2">
      <c r="A960" s="8"/>
      <c r="B960" s="8"/>
      <c r="C960" s="11"/>
      <c r="D960" s="11"/>
      <c r="E960" s="11"/>
      <c r="F960" s="11"/>
      <c r="G960" s="23"/>
      <c r="H960" s="23"/>
      <c r="I960" s="11"/>
      <c r="J960" s="11"/>
      <c r="K960" s="11"/>
      <c r="L960" s="11"/>
      <c r="M960" s="11"/>
      <c r="N960" s="11"/>
      <c r="O960" s="11"/>
      <c r="P960" s="11"/>
      <c r="Q960" s="11"/>
      <c r="R960" s="11"/>
      <c r="S960" s="11"/>
      <c r="T960" s="11"/>
      <c r="U960" s="11"/>
      <c r="V960" s="11"/>
      <c r="W960" s="11"/>
      <c r="X960" s="11"/>
      <c r="Y960" s="11"/>
      <c r="Z960" s="11"/>
    </row>
    <row r="961" spans="1:26" ht="14.25" customHeight="1" x14ac:dyDescent="0.2">
      <c r="A961" s="8"/>
      <c r="B961" s="8"/>
      <c r="C961" s="11"/>
      <c r="D961" s="11"/>
      <c r="E961" s="11"/>
      <c r="F961" s="11"/>
      <c r="G961" s="23"/>
      <c r="H961" s="23"/>
      <c r="I961" s="11"/>
      <c r="J961" s="11"/>
      <c r="K961" s="11"/>
      <c r="L961" s="11"/>
      <c r="M961" s="11"/>
      <c r="N961" s="11"/>
      <c r="O961" s="11"/>
      <c r="P961" s="11"/>
      <c r="Q961" s="11"/>
      <c r="R961" s="11"/>
      <c r="S961" s="11"/>
      <c r="T961" s="11"/>
      <c r="U961" s="11"/>
      <c r="V961" s="11"/>
      <c r="W961" s="11"/>
      <c r="X961" s="11"/>
      <c r="Y961" s="11"/>
      <c r="Z961" s="11"/>
    </row>
    <row r="962" spans="1:26" ht="14.25" customHeight="1" x14ac:dyDescent="0.2">
      <c r="A962" s="8"/>
      <c r="B962" s="8"/>
      <c r="C962" s="11"/>
      <c r="D962" s="11"/>
      <c r="E962" s="11"/>
      <c r="F962" s="11"/>
      <c r="G962" s="23"/>
      <c r="H962" s="23"/>
      <c r="I962" s="11"/>
      <c r="J962" s="11"/>
      <c r="K962" s="11"/>
      <c r="L962" s="11"/>
      <c r="M962" s="11"/>
      <c r="N962" s="11"/>
      <c r="O962" s="11"/>
      <c r="P962" s="11"/>
      <c r="Q962" s="11"/>
      <c r="R962" s="11"/>
      <c r="S962" s="11"/>
      <c r="T962" s="11"/>
      <c r="U962" s="11"/>
      <c r="V962" s="11"/>
      <c r="W962" s="11"/>
      <c r="X962" s="11"/>
      <c r="Y962" s="11"/>
      <c r="Z962" s="11"/>
    </row>
    <row r="963" spans="1:26" ht="14.25" customHeight="1" x14ac:dyDescent="0.2">
      <c r="A963" s="8"/>
      <c r="B963" s="8"/>
      <c r="C963" s="11"/>
      <c r="D963" s="11"/>
      <c r="E963" s="11"/>
      <c r="F963" s="11"/>
      <c r="G963" s="23"/>
      <c r="H963" s="23"/>
      <c r="I963" s="11"/>
      <c r="J963" s="11"/>
      <c r="K963" s="11"/>
      <c r="L963" s="11"/>
      <c r="M963" s="11"/>
      <c r="N963" s="11"/>
      <c r="O963" s="11"/>
      <c r="P963" s="11"/>
      <c r="Q963" s="11"/>
      <c r="R963" s="11"/>
      <c r="S963" s="11"/>
      <c r="T963" s="11"/>
      <c r="U963" s="11"/>
      <c r="V963" s="11"/>
      <c r="W963" s="11"/>
      <c r="X963" s="11"/>
      <c r="Y963" s="11"/>
      <c r="Z963" s="11"/>
    </row>
    <row r="964" spans="1:26" ht="14.25" customHeight="1" x14ac:dyDescent="0.2">
      <c r="A964" s="8"/>
      <c r="B964" s="8"/>
      <c r="C964" s="11"/>
      <c r="D964" s="11"/>
      <c r="E964" s="11"/>
      <c r="F964" s="11"/>
      <c r="G964" s="23"/>
      <c r="H964" s="23"/>
      <c r="I964" s="11"/>
      <c r="J964" s="11"/>
      <c r="K964" s="11"/>
      <c r="L964" s="11"/>
      <c r="M964" s="11"/>
      <c r="N964" s="11"/>
      <c r="O964" s="11"/>
      <c r="P964" s="11"/>
      <c r="Q964" s="11"/>
      <c r="R964" s="11"/>
      <c r="S964" s="11"/>
      <c r="T964" s="11"/>
      <c r="U964" s="11"/>
      <c r="V964" s="11"/>
      <c r="W964" s="11"/>
      <c r="X964" s="11"/>
      <c r="Y964" s="11"/>
      <c r="Z964" s="11"/>
    </row>
    <row r="965" spans="1:26" ht="14.25" customHeight="1" x14ac:dyDescent="0.2">
      <c r="A965" s="8"/>
      <c r="B965" s="8"/>
      <c r="C965" s="11"/>
      <c r="D965" s="11"/>
      <c r="E965" s="11"/>
      <c r="F965" s="11"/>
      <c r="G965" s="23"/>
      <c r="H965" s="23"/>
      <c r="I965" s="11"/>
      <c r="J965" s="11"/>
      <c r="K965" s="11"/>
      <c r="L965" s="11"/>
      <c r="M965" s="11"/>
      <c r="N965" s="11"/>
      <c r="O965" s="11"/>
      <c r="P965" s="11"/>
      <c r="Q965" s="11"/>
      <c r="R965" s="11"/>
      <c r="S965" s="11"/>
      <c r="T965" s="11"/>
      <c r="U965" s="11"/>
      <c r="V965" s="11"/>
      <c r="W965" s="11"/>
      <c r="X965" s="11"/>
      <c r="Y965" s="11"/>
      <c r="Z965" s="11"/>
    </row>
    <row r="966" spans="1:26" ht="14.25" customHeight="1" x14ac:dyDescent="0.2">
      <c r="A966" s="8"/>
      <c r="B966" s="8"/>
      <c r="C966" s="11"/>
      <c r="D966" s="11"/>
      <c r="E966" s="11"/>
      <c r="F966" s="11"/>
      <c r="G966" s="23"/>
      <c r="H966" s="23"/>
      <c r="I966" s="11"/>
      <c r="J966" s="11"/>
      <c r="K966" s="11"/>
      <c r="L966" s="11"/>
      <c r="M966" s="11"/>
      <c r="N966" s="11"/>
      <c r="O966" s="11"/>
      <c r="P966" s="11"/>
      <c r="Q966" s="11"/>
      <c r="R966" s="11"/>
      <c r="S966" s="11"/>
      <c r="T966" s="11"/>
      <c r="U966" s="11"/>
      <c r="V966" s="11"/>
      <c r="W966" s="11"/>
      <c r="X966" s="11"/>
      <c r="Y966" s="11"/>
      <c r="Z966" s="11"/>
    </row>
    <row r="967" spans="1:26" ht="14.25" customHeight="1" x14ac:dyDescent="0.2">
      <c r="A967" s="8"/>
      <c r="B967" s="8"/>
      <c r="C967" s="11"/>
      <c r="D967" s="11"/>
      <c r="E967" s="11"/>
      <c r="F967" s="11"/>
      <c r="G967" s="23"/>
      <c r="H967" s="23"/>
      <c r="I967" s="11"/>
      <c r="J967" s="11"/>
      <c r="K967" s="11"/>
      <c r="L967" s="11"/>
      <c r="M967" s="11"/>
      <c r="N967" s="11"/>
      <c r="O967" s="11"/>
      <c r="P967" s="11"/>
      <c r="Q967" s="11"/>
      <c r="R967" s="11"/>
      <c r="S967" s="11"/>
      <c r="T967" s="11"/>
      <c r="U967" s="11"/>
      <c r="V967" s="11"/>
      <c r="W967" s="11"/>
      <c r="X967" s="11"/>
      <c r="Y967" s="11"/>
      <c r="Z967" s="11"/>
    </row>
    <row r="968" spans="1:26" ht="14.25" customHeight="1" x14ac:dyDescent="0.2">
      <c r="A968" s="8"/>
      <c r="B968" s="8"/>
      <c r="C968" s="11"/>
      <c r="D968" s="11"/>
      <c r="E968" s="11"/>
      <c r="F968" s="11"/>
      <c r="G968" s="23"/>
      <c r="H968" s="23"/>
      <c r="I968" s="11"/>
      <c r="J968" s="11"/>
      <c r="K968" s="11"/>
      <c r="L968" s="11"/>
      <c r="M968" s="11"/>
      <c r="N968" s="11"/>
      <c r="O968" s="11"/>
      <c r="P968" s="11"/>
      <c r="Q968" s="11"/>
      <c r="R968" s="11"/>
      <c r="S968" s="11"/>
      <c r="T968" s="11"/>
      <c r="U968" s="11"/>
      <c r="V968" s="11"/>
      <c r="W968" s="11"/>
      <c r="X968" s="11"/>
      <c r="Y968" s="11"/>
      <c r="Z968" s="11"/>
    </row>
    <row r="969" spans="1:26" ht="14.25" customHeight="1" x14ac:dyDescent="0.2">
      <c r="A969" s="8"/>
      <c r="B969" s="8"/>
      <c r="C969" s="11"/>
      <c r="D969" s="11"/>
      <c r="E969" s="11"/>
      <c r="F969" s="11"/>
      <c r="G969" s="23"/>
      <c r="H969" s="23"/>
      <c r="I969" s="11"/>
      <c r="J969" s="11"/>
      <c r="K969" s="11"/>
      <c r="L969" s="11"/>
      <c r="M969" s="11"/>
      <c r="N969" s="11"/>
      <c r="O969" s="11"/>
      <c r="P969" s="11"/>
      <c r="Q969" s="11"/>
      <c r="R969" s="11"/>
      <c r="S969" s="11"/>
      <c r="T969" s="11"/>
      <c r="U969" s="11"/>
      <c r="V969" s="11"/>
      <c r="W969" s="11"/>
      <c r="X969" s="11"/>
      <c r="Y969" s="11"/>
      <c r="Z969" s="11"/>
    </row>
    <row r="970" spans="1:26" ht="14.25" customHeight="1" x14ac:dyDescent="0.2">
      <c r="A970" s="8"/>
      <c r="B970" s="8"/>
      <c r="C970" s="11"/>
      <c r="D970" s="11"/>
      <c r="E970" s="11"/>
      <c r="F970" s="11"/>
      <c r="G970" s="23"/>
      <c r="H970" s="23"/>
      <c r="I970" s="11"/>
      <c r="J970" s="11"/>
      <c r="K970" s="11"/>
      <c r="L970" s="11"/>
      <c r="M970" s="11"/>
      <c r="N970" s="11"/>
      <c r="O970" s="11"/>
      <c r="P970" s="11"/>
      <c r="Q970" s="11"/>
      <c r="R970" s="11"/>
      <c r="S970" s="11"/>
      <c r="T970" s="11"/>
      <c r="U970" s="11"/>
      <c r="V970" s="11"/>
      <c r="W970" s="11"/>
      <c r="X970" s="11"/>
      <c r="Y970" s="11"/>
      <c r="Z970" s="11"/>
    </row>
    <row r="971" spans="1:26" ht="14.25" customHeight="1" x14ac:dyDescent="0.2">
      <c r="A971" s="8"/>
      <c r="B971" s="8"/>
      <c r="C971" s="11"/>
      <c r="D971" s="11"/>
      <c r="E971" s="11"/>
      <c r="F971" s="11"/>
      <c r="G971" s="23"/>
      <c r="H971" s="23"/>
      <c r="I971" s="11"/>
      <c r="J971" s="11"/>
      <c r="K971" s="11"/>
      <c r="L971" s="11"/>
      <c r="M971" s="11"/>
      <c r="N971" s="11"/>
      <c r="O971" s="11"/>
      <c r="P971" s="11"/>
      <c r="Q971" s="11"/>
      <c r="R971" s="11"/>
      <c r="S971" s="11"/>
      <c r="T971" s="11"/>
      <c r="U971" s="11"/>
      <c r="V971" s="11"/>
      <c r="W971" s="11"/>
      <c r="X971" s="11"/>
      <c r="Y971" s="11"/>
      <c r="Z971" s="11"/>
    </row>
    <row r="972" spans="1:26" ht="14.25" customHeight="1" x14ac:dyDescent="0.2">
      <c r="A972" s="8"/>
      <c r="B972" s="8"/>
      <c r="C972" s="11"/>
      <c r="D972" s="11"/>
      <c r="E972" s="11"/>
      <c r="F972" s="11"/>
      <c r="G972" s="23"/>
      <c r="H972" s="23"/>
      <c r="I972" s="11"/>
      <c r="J972" s="11"/>
      <c r="K972" s="11"/>
      <c r="L972" s="11"/>
      <c r="M972" s="11"/>
      <c r="N972" s="11"/>
      <c r="O972" s="11"/>
      <c r="P972" s="11"/>
      <c r="Q972" s="11"/>
      <c r="R972" s="11"/>
      <c r="S972" s="11"/>
      <c r="T972" s="11"/>
      <c r="U972" s="11"/>
      <c r="V972" s="11"/>
      <c r="W972" s="11"/>
      <c r="X972" s="11"/>
      <c r="Y972" s="11"/>
      <c r="Z972" s="11"/>
    </row>
    <row r="973" spans="1:26" ht="14.25" customHeight="1" x14ac:dyDescent="0.2">
      <c r="A973" s="8"/>
      <c r="B973" s="8"/>
      <c r="C973" s="11"/>
      <c r="D973" s="11"/>
      <c r="E973" s="11"/>
      <c r="F973" s="11"/>
      <c r="G973" s="23"/>
      <c r="H973" s="23"/>
      <c r="I973" s="11"/>
      <c r="J973" s="11"/>
      <c r="K973" s="11"/>
      <c r="L973" s="11"/>
      <c r="M973" s="11"/>
      <c r="N973" s="11"/>
      <c r="O973" s="11"/>
      <c r="P973" s="11"/>
      <c r="Q973" s="11"/>
      <c r="R973" s="11"/>
      <c r="S973" s="11"/>
      <c r="T973" s="11"/>
      <c r="U973" s="11"/>
      <c r="V973" s="11"/>
      <c r="W973" s="11"/>
      <c r="X973" s="11"/>
      <c r="Y973" s="11"/>
      <c r="Z973" s="11"/>
    </row>
    <row r="974" spans="1:26" ht="14.25" customHeight="1" x14ac:dyDescent="0.2">
      <c r="A974" s="8"/>
      <c r="B974" s="8"/>
      <c r="C974" s="11"/>
      <c r="D974" s="11"/>
      <c r="E974" s="11"/>
      <c r="F974" s="11"/>
      <c r="G974" s="23"/>
      <c r="H974" s="23"/>
      <c r="I974" s="11"/>
      <c r="J974" s="11"/>
      <c r="K974" s="11"/>
      <c r="L974" s="11"/>
      <c r="M974" s="11"/>
      <c r="N974" s="11"/>
      <c r="O974" s="11"/>
      <c r="P974" s="11"/>
      <c r="Q974" s="11"/>
      <c r="R974" s="11"/>
      <c r="S974" s="11"/>
      <c r="T974" s="11"/>
      <c r="U974" s="11"/>
      <c r="V974" s="11"/>
      <c r="W974" s="11"/>
      <c r="X974" s="11"/>
      <c r="Y974" s="11"/>
      <c r="Z974" s="11"/>
    </row>
    <row r="975" spans="1:26" ht="14.25" customHeight="1" x14ac:dyDescent="0.2">
      <c r="A975" s="8"/>
      <c r="B975" s="8"/>
      <c r="C975" s="11"/>
      <c r="D975" s="11"/>
      <c r="E975" s="11"/>
      <c r="F975" s="11"/>
      <c r="G975" s="23"/>
      <c r="H975" s="23"/>
      <c r="I975" s="11"/>
      <c r="J975" s="11"/>
      <c r="K975" s="11"/>
      <c r="L975" s="11"/>
      <c r="M975" s="11"/>
      <c r="N975" s="11"/>
      <c r="O975" s="11"/>
      <c r="P975" s="11"/>
      <c r="Q975" s="11"/>
      <c r="R975" s="11"/>
      <c r="S975" s="11"/>
      <c r="T975" s="11"/>
      <c r="U975" s="11"/>
      <c r="V975" s="11"/>
      <c r="W975" s="11"/>
      <c r="X975" s="11"/>
      <c r="Y975" s="11"/>
      <c r="Z975" s="11"/>
    </row>
    <row r="976" spans="1:26" ht="14.25" customHeight="1" x14ac:dyDescent="0.2">
      <c r="A976" s="8"/>
      <c r="B976" s="8"/>
      <c r="C976" s="11"/>
      <c r="D976" s="11"/>
      <c r="E976" s="11"/>
      <c r="F976" s="11"/>
      <c r="G976" s="23"/>
      <c r="H976" s="23"/>
      <c r="I976" s="11"/>
      <c r="J976" s="11"/>
      <c r="K976" s="11"/>
      <c r="L976" s="11"/>
      <c r="M976" s="11"/>
      <c r="N976" s="11"/>
      <c r="O976" s="11"/>
      <c r="P976" s="11"/>
      <c r="Q976" s="11"/>
      <c r="R976" s="11"/>
      <c r="S976" s="11"/>
      <c r="T976" s="11"/>
      <c r="U976" s="11"/>
      <c r="V976" s="11"/>
      <c r="W976" s="11"/>
      <c r="X976" s="11"/>
      <c r="Y976" s="11"/>
      <c r="Z976" s="11"/>
    </row>
    <row r="977" spans="1:26" ht="14.25" customHeight="1" x14ac:dyDescent="0.2">
      <c r="A977" s="8"/>
      <c r="B977" s="8"/>
      <c r="C977" s="11"/>
      <c r="D977" s="11"/>
      <c r="E977" s="11"/>
      <c r="F977" s="11"/>
      <c r="G977" s="23"/>
      <c r="H977" s="23"/>
      <c r="I977" s="11"/>
      <c r="J977" s="11"/>
      <c r="K977" s="11"/>
      <c r="L977" s="11"/>
      <c r="M977" s="11"/>
      <c r="N977" s="11"/>
      <c r="O977" s="11"/>
      <c r="P977" s="11"/>
      <c r="Q977" s="11"/>
      <c r="R977" s="11"/>
      <c r="S977" s="11"/>
      <c r="T977" s="11"/>
      <c r="U977" s="11"/>
      <c r="V977" s="11"/>
      <c r="W977" s="11"/>
      <c r="X977" s="11"/>
      <c r="Y977" s="11"/>
      <c r="Z977" s="11"/>
    </row>
    <row r="978" spans="1:26" ht="14.25" customHeight="1" x14ac:dyDescent="0.2">
      <c r="A978" s="8"/>
      <c r="B978" s="8"/>
      <c r="C978" s="11"/>
      <c r="D978" s="11"/>
      <c r="E978" s="11"/>
      <c r="F978" s="11"/>
      <c r="G978" s="23"/>
      <c r="H978" s="23"/>
      <c r="I978" s="11"/>
      <c r="J978" s="11"/>
      <c r="K978" s="11"/>
      <c r="L978" s="11"/>
      <c r="M978" s="11"/>
      <c r="N978" s="11"/>
      <c r="O978" s="11"/>
      <c r="P978" s="11"/>
      <c r="Q978" s="11"/>
      <c r="R978" s="11"/>
      <c r="S978" s="11"/>
      <c r="T978" s="11"/>
      <c r="U978" s="11"/>
      <c r="V978" s="11"/>
      <c r="W978" s="11"/>
      <c r="X978" s="11"/>
      <c r="Y978" s="11"/>
      <c r="Z978" s="11"/>
    </row>
    <row r="979" spans="1:26" ht="14.25" customHeight="1" x14ac:dyDescent="0.2">
      <c r="A979" s="8"/>
      <c r="B979" s="8"/>
      <c r="C979" s="11"/>
      <c r="D979" s="11"/>
      <c r="E979" s="11"/>
      <c r="F979" s="11"/>
      <c r="G979" s="23"/>
      <c r="H979" s="23"/>
      <c r="I979" s="11"/>
      <c r="J979" s="11"/>
      <c r="K979" s="11"/>
      <c r="L979" s="11"/>
      <c r="M979" s="11"/>
      <c r="N979" s="11"/>
      <c r="O979" s="11"/>
      <c r="P979" s="11"/>
      <c r="Q979" s="11"/>
      <c r="R979" s="11"/>
      <c r="S979" s="11"/>
      <c r="T979" s="11"/>
      <c r="U979" s="11"/>
      <c r="V979" s="11"/>
      <c r="W979" s="11"/>
      <c r="X979" s="11"/>
      <c r="Y979" s="11"/>
      <c r="Z979" s="11"/>
    </row>
    <row r="980" spans="1:26" ht="14.25" customHeight="1" x14ac:dyDescent="0.2">
      <c r="A980" s="8"/>
      <c r="B980" s="8"/>
      <c r="C980" s="11"/>
      <c r="D980" s="11"/>
      <c r="E980" s="11"/>
      <c r="F980" s="11"/>
      <c r="G980" s="23"/>
      <c r="H980" s="23"/>
      <c r="I980" s="11"/>
      <c r="J980" s="11"/>
      <c r="K980" s="11"/>
      <c r="L980" s="11"/>
      <c r="M980" s="11"/>
      <c r="N980" s="11"/>
      <c r="O980" s="11"/>
      <c r="P980" s="11"/>
      <c r="Q980" s="11"/>
      <c r="R980" s="11"/>
      <c r="S980" s="11"/>
      <c r="T980" s="11"/>
      <c r="U980" s="11"/>
      <c r="V980" s="11"/>
      <c r="W980" s="11"/>
      <c r="X980" s="11"/>
      <c r="Y980" s="11"/>
      <c r="Z980" s="11"/>
    </row>
    <row r="981" spans="1:26" ht="14.25" customHeight="1" x14ac:dyDescent="0.2">
      <c r="A981" s="8"/>
      <c r="B981" s="8"/>
      <c r="C981" s="11"/>
      <c r="D981" s="11"/>
      <c r="E981" s="11"/>
      <c r="F981" s="11"/>
      <c r="G981" s="23"/>
      <c r="H981" s="23"/>
      <c r="I981" s="11"/>
      <c r="J981" s="11"/>
      <c r="K981" s="11"/>
      <c r="L981" s="11"/>
      <c r="M981" s="11"/>
      <c r="N981" s="11"/>
      <c r="O981" s="11"/>
      <c r="P981" s="11"/>
      <c r="Q981" s="11"/>
      <c r="R981" s="11"/>
      <c r="S981" s="11"/>
      <c r="T981" s="11"/>
      <c r="U981" s="11"/>
      <c r="V981" s="11"/>
      <c r="W981" s="11"/>
      <c r="X981" s="11"/>
      <c r="Y981" s="11"/>
      <c r="Z981" s="11"/>
    </row>
    <row r="982" spans="1:26" ht="14.25" customHeight="1" x14ac:dyDescent="0.2">
      <c r="A982" s="8"/>
      <c r="B982" s="8"/>
      <c r="C982" s="11"/>
      <c r="D982" s="11"/>
      <c r="E982" s="11"/>
      <c r="F982" s="11"/>
      <c r="G982" s="23"/>
      <c r="H982" s="23"/>
      <c r="I982" s="11"/>
      <c r="J982" s="11"/>
      <c r="K982" s="11"/>
      <c r="L982" s="11"/>
      <c r="M982" s="11"/>
      <c r="N982" s="11"/>
      <c r="O982" s="11"/>
      <c r="P982" s="11"/>
      <c r="Q982" s="11"/>
      <c r="R982" s="11"/>
      <c r="S982" s="11"/>
      <c r="T982" s="11"/>
      <c r="U982" s="11"/>
      <c r="V982" s="11"/>
      <c r="W982" s="11"/>
      <c r="X982" s="11"/>
      <c r="Y982" s="11"/>
      <c r="Z982" s="11"/>
    </row>
    <row r="983" spans="1:26" ht="14.25" customHeight="1" x14ac:dyDescent="0.2">
      <c r="A983" s="8"/>
      <c r="B983" s="8"/>
      <c r="C983" s="11"/>
      <c r="D983" s="11"/>
      <c r="E983" s="11"/>
      <c r="F983" s="11"/>
      <c r="G983" s="23"/>
      <c r="H983" s="23"/>
      <c r="I983" s="11"/>
      <c r="J983" s="11"/>
      <c r="K983" s="11"/>
      <c r="L983" s="11"/>
      <c r="M983" s="11"/>
      <c r="N983" s="11"/>
      <c r="O983" s="11"/>
      <c r="P983" s="11"/>
      <c r="Q983" s="11"/>
      <c r="R983" s="11"/>
      <c r="S983" s="11"/>
      <c r="T983" s="11"/>
      <c r="U983" s="11"/>
      <c r="V983" s="11"/>
      <c r="W983" s="11"/>
      <c r="X983" s="11"/>
      <c r="Y983" s="11"/>
      <c r="Z983" s="11"/>
    </row>
    <row r="984" spans="1:26" ht="14.25" customHeight="1" x14ac:dyDescent="0.2">
      <c r="A984" s="8"/>
      <c r="B984" s="8"/>
      <c r="C984" s="11"/>
      <c r="D984" s="11"/>
      <c r="E984" s="11"/>
      <c r="F984" s="11"/>
      <c r="G984" s="23"/>
      <c r="H984" s="23"/>
      <c r="I984" s="11"/>
      <c r="J984" s="11"/>
      <c r="K984" s="11"/>
      <c r="L984" s="11"/>
      <c r="M984" s="11"/>
      <c r="N984" s="11"/>
      <c r="O984" s="11"/>
      <c r="P984" s="11"/>
      <c r="Q984" s="11"/>
      <c r="R984" s="11"/>
      <c r="S984" s="11"/>
      <c r="T984" s="11"/>
      <c r="U984" s="11"/>
      <c r="V984" s="11"/>
      <c r="W984" s="11"/>
      <c r="X984" s="11"/>
      <c r="Y984" s="11"/>
      <c r="Z984" s="11"/>
    </row>
    <row r="985" spans="1:26" ht="14.25" customHeight="1" x14ac:dyDescent="0.2">
      <c r="A985" s="8"/>
      <c r="B985" s="8"/>
      <c r="C985" s="11"/>
      <c r="D985" s="11"/>
      <c r="E985" s="11"/>
      <c r="F985" s="11"/>
      <c r="G985" s="23"/>
      <c r="H985" s="23"/>
      <c r="I985" s="11"/>
      <c r="J985" s="11"/>
      <c r="K985" s="11"/>
      <c r="L985" s="11"/>
      <c r="M985" s="11"/>
      <c r="N985" s="11"/>
      <c r="O985" s="11"/>
      <c r="P985" s="11"/>
      <c r="Q985" s="11"/>
      <c r="R985" s="11"/>
      <c r="S985" s="11"/>
      <c r="T985" s="11"/>
      <c r="U985" s="11"/>
      <c r="V985" s="11"/>
      <c r="W985" s="11"/>
      <c r="X985" s="11"/>
      <c r="Y985" s="11"/>
      <c r="Z985" s="11"/>
    </row>
    <row r="986" spans="1:26" ht="14.25" customHeight="1" x14ac:dyDescent="0.2">
      <c r="A986" s="8"/>
      <c r="B986" s="8"/>
      <c r="C986" s="11"/>
      <c r="D986" s="11"/>
      <c r="E986" s="11"/>
      <c r="F986" s="11"/>
      <c r="G986" s="23"/>
      <c r="H986" s="23"/>
      <c r="I986" s="11"/>
      <c r="J986" s="11"/>
      <c r="K986" s="11"/>
      <c r="L986" s="11"/>
      <c r="M986" s="11"/>
      <c r="N986" s="11"/>
      <c r="O986" s="11"/>
      <c r="P986" s="11"/>
      <c r="Q986" s="11"/>
      <c r="R986" s="11"/>
      <c r="S986" s="11"/>
      <c r="T986" s="11"/>
      <c r="U986" s="11"/>
      <c r="V986" s="11"/>
      <c r="W986" s="11"/>
      <c r="X986" s="11"/>
      <c r="Y986" s="11"/>
      <c r="Z986" s="11"/>
    </row>
    <row r="987" spans="1:26" ht="14.25" customHeight="1" x14ac:dyDescent="0.2">
      <c r="A987" s="8"/>
      <c r="B987" s="8"/>
      <c r="C987" s="11"/>
      <c r="D987" s="11"/>
      <c r="E987" s="11"/>
      <c r="F987" s="11"/>
      <c r="G987" s="23"/>
      <c r="H987" s="23"/>
      <c r="I987" s="11"/>
      <c r="J987" s="11"/>
      <c r="K987" s="11"/>
      <c r="L987" s="11"/>
      <c r="M987" s="11"/>
      <c r="N987" s="11"/>
      <c r="O987" s="11"/>
      <c r="P987" s="11"/>
      <c r="Q987" s="11"/>
      <c r="R987" s="11"/>
      <c r="S987" s="11"/>
      <c r="T987" s="11"/>
      <c r="U987" s="11"/>
      <c r="V987" s="11"/>
      <c r="W987" s="11"/>
      <c r="X987" s="11"/>
      <c r="Y987" s="11"/>
      <c r="Z987" s="11"/>
    </row>
    <row r="988" spans="1:26" ht="14.25" customHeight="1" x14ac:dyDescent="0.2">
      <c r="A988" s="8"/>
      <c r="B988" s="8"/>
      <c r="C988" s="11"/>
      <c r="D988" s="11"/>
      <c r="E988" s="11"/>
      <c r="F988" s="11"/>
      <c r="G988" s="23"/>
      <c r="H988" s="23"/>
      <c r="I988" s="11"/>
      <c r="J988" s="11"/>
      <c r="K988" s="11"/>
      <c r="L988" s="11"/>
      <c r="M988" s="11"/>
      <c r="N988" s="11"/>
      <c r="O988" s="11"/>
      <c r="P988" s="11"/>
      <c r="Q988" s="11"/>
      <c r="R988" s="11"/>
      <c r="S988" s="11"/>
      <c r="T988" s="11"/>
      <c r="U988" s="11"/>
      <c r="V988" s="11"/>
      <c r="W988" s="11"/>
      <c r="X988" s="11"/>
      <c r="Y988" s="11"/>
      <c r="Z988" s="11"/>
    </row>
    <row r="989" spans="1:26" ht="14.25" customHeight="1" x14ac:dyDescent="0.2">
      <c r="A989" s="8"/>
      <c r="B989" s="8"/>
      <c r="C989" s="11"/>
      <c r="D989" s="11"/>
      <c r="E989" s="11"/>
      <c r="F989" s="11"/>
      <c r="G989" s="23"/>
      <c r="H989" s="23"/>
      <c r="I989" s="11"/>
      <c r="J989" s="11"/>
      <c r="K989" s="11"/>
      <c r="L989" s="11"/>
      <c r="M989" s="11"/>
      <c r="N989" s="11"/>
      <c r="O989" s="11"/>
      <c r="P989" s="11"/>
      <c r="Q989" s="11"/>
      <c r="R989" s="11"/>
      <c r="S989" s="11"/>
      <c r="T989" s="11"/>
      <c r="U989" s="11"/>
      <c r="V989" s="11"/>
      <c r="W989" s="11"/>
      <c r="X989" s="11"/>
      <c r="Y989" s="11"/>
      <c r="Z989" s="11"/>
    </row>
    <row r="990" spans="1:26" ht="14.25" customHeight="1" x14ac:dyDescent="0.2">
      <c r="A990" s="8"/>
      <c r="B990" s="8"/>
      <c r="C990" s="11"/>
      <c r="D990" s="11"/>
      <c r="E990" s="11"/>
      <c r="F990" s="11"/>
      <c r="G990" s="23"/>
      <c r="H990" s="23"/>
      <c r="I990" s="11"/>
      <c r="J990" s="11"/>
      <c r="K990" s="11"/>
      <c r="L990" s="11"/>
      <c r="M990" s="11"/>
      <c r="N990" s="11"/>
      <c r="O990" s="11"/>
      <c r="P990" s="11"/>
      <c r="Q990" s="11"/>
      <c r="R990" s="11"/>
      <c r="S990" s="11"/>
      <c r="T990" s="11"/>
      <c r="U990" s="11"/>
      <c r="V990" s="11"/>
      <c r="W990" s="11"/>
      <c r="X990" s="11"/>
      <c r="Y990" s="11"/>
      <c r="Z990" s="11"/>
    </row>
    <row r="991" spans="1:26" ht="14.25" customHeight="1" x14ac:dyDescent="0.2">
      <c r="A991" s="8"/>
      <c r="B991" s="8"/>
      <c r="C991" s="11"/>
      <c r="D991" s="11"/>
      <c r="E991" s="11"/>
      <c r="F991" s="11"/>
      <c r="G991" s="23"/>
      <c r="H991" s="23"/>
      <c r="I991" s="11"/>
      <c r="J991" s="11"/>
      <c r="K991" s="11"/>
      <c r="L991" s="11"/>
      <c r="M991" s="11"/>
      <c r="N991" s="11"/>
      <c r="O991" s="11"/>
      <c r="P991" s="11"/>
      <c r="Q991" s="11"/>
      <c r="R991" s="11"/>
      <c r="S991" s="11"/>
      <c r="T991" s="11"/>
      <c r="U991" s="11"/>
      <c r="V991" s="11"/>
      <c r="W991" s="11"/>
      <c r="X991" s="11"/>
      <c r="Y991" s="11"/>
      <c r="Z991" s="11"/>
    </row>
    <row r="992" spans="1:26" ht="14.25" customHeight="1" x14ac:dyDescent="0.2">
      <c r="A992" s="8"/>
      <c r="B992" s="8"/>
      <c r="C992" s="11"/>
      <c r="D992" s="11"/>
      <c r="E992" s="11"/>
      <c r="F992" s="11"/>
      <c r="G992" s="23"/>
      <c r="H992" s="23"/>
      <c r="I992" s="11"/>
      <c r="J992" s="11"/>
      <c r="K992" s="11"/>
      <c r="L992" s="11"/>
      <c r="M992" s="11"/>
      <c r="N992" s="11"/>
      <c r="O992" s="11"/>
      <c r="P992" s="11"/>
      <c r="Q992" s="11"/>
      <c r="R992" s="11"/>
      <c r="S992" s="11"/>
      <c r="T992" s="11"/>
      <c r="U992" s="11"/>
      <c r="V992" s="11"/>
      <c r="W992" s="11"/>
      <c r="X992" s="11"/>
      <c r="Y992" s="11"/>
      <c r="Z992" s="11"/>
    </row>
    <row r="993" spans="1:26" ht="14.25" customHeight="1" x14ac:dyDescent="0.2">
      <c r="A993" s="8"/>
      <c r="B993" s="8"/>
      <c r="C993" s="11"/>
      <c r="D993" s="11"/>
      <c r="E993" s="11"/>
      <c r="F993" s="11"/>
      <c r="G993" s="23"/>
      <c r="H993" s="23"/>
      <c r="I993" s="11"/>
      <c r="J993" s="11"/>
      <c r="K993" s="11"/>
      <c r="L993" s="11"/>
      <c r="M993" s="11"/>
      <c r="N993" s="11"/>
      <c r="O993" s="11"/>
      <c r="P993" s="11"/>
      <c r="Q993" s="11"/>
      <c r="R993" s="11"/>
      <c r="S993" s="11"/>
      <c r="T993" s="11"/>
      <c r="U993" s="11"/>
      <c r="V993" s="11"/>
      <c r="W993" s="11"/>
      <c r="X993" s="11"/>
      <c r="Y993" s="11"/>
      <c r="Z993" s="11"/>
    </row>
    <row r="994" spans="1:26" ht="14.25" customHeight="1" x14ac:dyDescent="0.2">
      <c r="A994" s="8"/>
      <c r="B994" s="8"/>
      <c r="C994" s="11"/>
      <c r="D994" s="11"/>
      <c r="E994" s="11"/>
      <c r="F994" s="11"/>
      <c r="G994" s="23"/>
      <c r="H994" s="23"/>
      <c r="I994" s="11"/>
      <c r="J994" s="11"/>
      <c r="K994" s="11"/>
      <c r="L994" s="11"/>
      <c r="M994" s="11"/>
      <c r="N994" s="11"/>
      <c r="O994" s="11"/>
      <c r="P994" s="11"/>
      <c r="Q994" s="11"/>
      <c r="R994" s="11"/>
      <c r="S994" s="11"/>
      <c r="T994" s="11"/>
      <c r="U994" s="11"/>
      <c r="V994" s="11"/>
      <c r="W994" s="11"/>
      <c r="X994" s="11"/>
      <c r="Y994" s="11"/>
      <c r="Z994" s="11"/>
    </row>
    <row r="995" spans="1:26" ht="14.25" customHeight="1" x14ac:dyDescent="0.2">
      <c r="A995" s="8"/>
      <c r="B995" s="8"/>
      <c r="C995" s="11"/>
      <c r="D995" s="11"/>
      <c r="E995" s="11"/>
      <c r="F995" s="11"/>
      <c r="G995" s="23"/>
      <c r="H995" s="23"/>
      <c r="I995" s="11"/>
      <c r="J995" s="11"/>
      <c r="K995" s="11"/>
      <c r="L995" s="11"/>
      <c r="M995" s="11"/>
      <c r="N995" s="11"/>
      <c r="O995" s="11"/>
      <c r="P995" s="11"/>
      <c r="Q995" s="11"/>
      <c r="R995" s="11"/>
      <c r="S995" s="11"/>
      <c r="T995" s="11"/>
      <c r="U995" s="11"/>
      <c r="V995" s="11"/>
      <c r="W995" s="11"/>
      <c r="X995" s="11"/>
      <c r="Y995" s="11"/>
      <c r="Z995" s="11"/>
    </row>
    <row r="996" spans="1:26" ht="14.25" customHeight="1" x14ac:dyDescent="0.2">
      <c r="A996" s="8"/>
      <c r="B996" s="8"/>
      <c r="C996" s="11"/>
      <c r="D996" s="11"/>
      <c r="E996" s="11"/>
      <c r="F996" s="11"/>
      <c r="G996" s="23"/>
      <c r="H996" s="23"/>
      <c r="I996" s="11"/>
      <c r="J996" s="11"/>
      <c r="K996" s="11"/>
      <c r="L996" s="11"/>
      <c r="M996" s="11"/>
      <c r="N996" s="11"/>
      <c r="O996" s="11"/>
      <c r="P996" s="11"/>
      <c r="Q996" s="11"/>
      <c r="R996" s="11"/>
      <c r="S996" s="11"/>
      <c r="T996" s="11"/>
      <c r="U996" s="11"/>
      <c r="V996" s="11"/>
      <c r="W996" s="11"/>
      <c r="X996" s="11"/>
      <c r="Y996" s="11"/>
      <c r="Z996" s="11"/>
    </row>
    <row r="997" spans="1:26" ht="14.25" customHeight="1" x14ac:dyDescent="0.2">
      <c r="A997" s="8"/>
      <c r="B997" s="8"/>
      <c r="C997" s="11"/>
      <c r="D997" s="11"/>
      <c r="E997" s="11"/>
      <c r="F997" s="11"/>
      <c r="G997" s="23"/>
      <c r="H997" s="23"/>
      <c r="I997" s="11"/>
      <c r="J997" s="11"/>
      <c r="K997" s="11"/>
      <c r="L997" s="11"/>
      <c r="M997" s="11"/>
      <c r="N997" s="11"/>
      <c r="O997" s="11"/>
      <c r="P997" s="11"/>
      <c r="Q997" s="11"/>
      <c r="R997" s="11"/>
      <c r="S997" s="11"/>
      <c r="T997" s="11"/>
      <c r="U997" s="11"/>
      <c r="V997" s="11"/>
      <c r="W997" s="11"/>
      <c r="X997" s="11"/>
      <c r="Y997" s="11"/>
      <c r="Z997" s="11"/>
    </row>
    <row r="998" spans="1:26" ht="14.25" customHeight="1" x14ac:dyDescent="0.2">
      <c r="A998" s="8"/>
      <c r="B998" s="8"/>
      <c r="C998" s="11"/>
      <c r="D998" s="11"/>
      <c r="E998" s="11"/>
      <c r="F998" s="11"/>
      <c r="G998" s="23"/>
      <c r="H998" s="23"/>
      <c r="I998" s="11"/>
      <c r="J998" s="11"/>
      <c r="K998" s="11"/>
      <c r="L998" s="11"/>
      <c r="M998" s="11"/>
      <c r="N998" s="11"/>
      <c r="O998" s="11"/>
      <c r="P998" s="11"/>
      <c r="Q998" s="11"/>
      <c r="R998" s="11"/>
      <c r="S998" s="11"/>
      <c r="T998" s="11"/>
      <c r="U998" s="11"/>
      <c r="V998" s="11"/>
      <c r="W998" s="11"/>
      <c r="X998" s="11"/>
      <c r="Y998" s="11"/>
      <c r="Z998" s="11"/>
    </row>
    <row r="999" spans="1:26" ht="14.25" customHeight="1" x14ac:dyDescent="0.2">
      <c r="A999" s="8"/>
      <c r="B999" s="8"/>
      <c r="C999" s="11"/>
      <c r="D999" s="11"/>
      <c r="E999" s="11"/>
      <c r="F999" s="11"/>
      <c r="G999" s="23"/>
      <c r="H999" s="23"/>
      <c r="I999" s="11"/>
      <c r="J999" s="11"/>
      <c r="K999" s="11"/>
      <c r="L999" s="11"/>
      <c r="M999" s="11"/>
      <c r="N999" s="11"/>
      <c r="O999" s="11"/>
      <c r="P999" s="11"/>
      <c r="Q999" s="11"/>
      <c r="R999" s="11"/>
      <c r="S999" s="11"/>
      <c r="T999" s="11"/>
      <c r="U999" s="11"/>
      <c r="V999" s="11"/>
      <c r="W999" s="11"/>
      <c r="X999" s="11"/>
      <c r="Y999" s="11"/>
      <c r="Z999" s="11"/>
    </row>
    <row r="1000" spans="1:26" ht="14.25" customHeight="1" x14ac:dyDescent="0.2">
      <c r="A1000" s="8"/>
      <c r="B1000" s="8"/>
      <c r="C1000" s="11"/>
      <c r="D1000" s="11"/>
      <c r="E1000" s="11"/>
      <c r="F1000" s="11"/>
      <c r="G1000" s="23"/>
      <c r="H1000" s="23"/>
      <c r="I1000" s="11"/>
      <c r="J1000" s="11"/>
      <c r="K1000" s="11"/>
      <c r="L1000" s="11"/>
      <c r="M1000" s="11"/>
      <c r="N1000" s="11"/>
      <c r="O1000" s="11"/>
      <c r="P1000" s="11"/>
      <c r="Q1000" s="11"/>
      <c r="R1000" s="11"/>
      <c r="S1000" s="11"/>
      <c r="T1000" s="11"/>
      <c r="U1000" s="11"/>
      <c r="V1000" s="11"/>
      <c r="W1000" s="11"/>
      <c r="X1000" s="11"/>
      <c r="Y1000" s="11"/>
      <c r="Z1000" s="11"/>
    </row>
  </sheetData>
  <mergeCells count="8">
    <mergeCell ref="I20:I21"/>
    <mergeCell ref="D21:G21"/>
    <mergeCell ref="A2:B2"/>
    <mergeCell ref="C2:G2"/>
    <mergeCell ref="A3:H3"/>
    <mergeCell ref="A20:B21"/>
    <mergeCell ref="D20:G20"/>
    <mergeCell ref="H20:H21"/>
  </mergeCells>
  <hyperlinks>
    <hyperlink ref="E19" r:id="rId1" display="http://www.alcaldiabogota.gov.co/sisjur/normas/Norma1.jsp?i=4276" xr:uid="{D8B225AC-BAE0-49B8-B6A0-4C30D521272D}"/>
    <hyperlink ref="E18" r:id="rId2" display="https://www.alcaldiabogota.gov.co/sisjur/normas/Norma1.jsp?i=28134" xr:uid="{5EC7C3D3-0E78-49D0-A8AC-760F21469125}"/>
    <hyperlink ref="E17" r:id="rId3" display="http://www.alcaldiabogota.gov.co/sisjur/normas/Norma1.jsp?i=29233" xr:uid="{3F27E52D-0BED-4BF5-B899-A79BB5B8337D}"/>
    <hyperlink ref="H17" r:id="rId4" xr:uid="{EA10E8DF-618D-41A7-B222-E01647E7BAFC}"/>
    <hyperlink ref="E16" r:id="rId5" display="http://www.alcaldiabogota.gov.co/sisjur/normas/Norma1.jsp?i=29348" xr:uid="{FCAC0257-7FC1-4FF2-A76B-EA7F70F18225}"/>
    <hyperlink ref="E15" r:id="rId6" display="http://www.alcaldiabogota.gov.co/sisjur/normas/Norma1.jsp?i=40685" xr:uid="{D154AFCC-3769-4954-B2AF-2D3C782A1389}"/>
    <hyperlink ref="E14" r:id="rId7" display="http://www.alcaldiabogota.gov.co/sisjur/normas/Norma1.jsp?i=43292" xr:uid="{F3959054-A0E9-4B48-9D70-C71E471FCBF6}"/>
    <hyperlink ref="E13" r:id="rId8" display="http://www.secretariasenado.gov.co/senado/basedoc/ley_1581_2012.html" xr:uid="{1BFBCAB1-45A6-4543-97DA-563A31AFFCB2}"/>
    <hyperlink ref="E12" r:id="rId9" display="http://www.secretariasenado.gov.co/senado/basedoc/ley_1712_2014.html" xr:uid="{EC335476-6F0A-448F-82B8-83C279999A16}"/>
    <hyperlink ref="E11" r:id="rId10" display="http://www.alcaldiabogota.gov.co/sisjur/normas/Norma1.jsp?i=60596" xr:uid="{C2C1F54F-BDA0-4C78-948A-D2A206532E1B}"/>
    <hyperlink ref="E10" r:id="rId11" display="http://wsp.presidencia.gov.co/secretaria-transparencia/Prensa/2015/Documents/decreto_presidencial_103_del_20_de_enero_2015.pdf" xr:uid="{692557FC-CD8D-4D9A-8E40-FF0DFC6DF847}"/>
    <hyperlink ref="E8" r:id="rId12" display="https://www.alcaldiabogota.gov.co/sisjur/normas/Norma1.jsp?i=61079" xr:uid="{E2FA4628-3B1E-4BBF-997C-3F191E83494F}"/>
    <hyperlink ref="E9" r:id="rId13" display="about:blank" xr:uid="{108007E9-3E49-4713-B6DF-9D623227CEEE}"/>
    <hyperlink ref="E7" r:id="rId14" display="about:blank" xr:uid="{0C83AA85-F28F-4524-BAA8-ACB1F6FA6112}"/>
    <hyperlink ref="E6" r:id="rId15" display="https://secretariageneral.gov.co/sites/default/files/marco-legal/resolucion003de2017_0.pdf" xr:uid="{54DC1E08-8E2A-4655-AA58-D4B71D969DD3}"/>
    <hyperlink ref="E5" r:id="rId16" display="https://gobiernodigital.mintic.gov.co/692/articles-160770_resolucion_1519_2020.pdf" xr:uid="{6E34B6E6-B724-40E4-BB34-A631DE60DCB0}"/>
  </hyperlinks>
  <pageMargins left="0.7" right="0.7" top="0.75" bottom="0.75" header="0" footer="0"/>
  <pageSetup orientation="landscape"/>
  <headerFooter>
    <oddHeader>&amp;R&amp;P de 00+000_______________________       ____________</oddHeader>
    <oddFooter>&amp;LV2.29/11/2019</oddFooter>
  </headerFooter>
  <drawing r:id="rId17"/>
  <legacyDrawing r:id="rId18"/>
  <tableParts count="1">
    <tablePart r:id="rId1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3FE6-4B1F-4F1A-AC80-D126D7BC601A}">
  <sheetPr>
    <tabColor rgb="FFFF0000"/>
    <pageSetUpPr fitToPage="1"/>
  </sheetPr>
  <dimension ref="A1:I38"/>
  <sheetViews>
    <sheetView zoomScale="75" zoomScaleNormal="75" zoomScalePageLayoutView="26" workbookViewId="0">
      <selection activeCell="G1" sqref="G1"/>
    </sheetView>
  </sheetViews>
  <sheetFormatPr baseColWidth="10" defaultColWidth="11.42578125" defaultRowHeight="12.75" x14ac:dyDescent="0.2"/>
  <cols>
    <col min="1" max="1" width="57.7109375" style="91" customWidth="1"/>
    <col min="2" max="2" width="20" style="123" customWidth="1"/>
    <col min="3" max="3" width="19.42578125" style="95" customWidth="1"/>
    <col min="4" max="4" width="25.42578125" style="95" customWidth="1"/>
    <col min="5" max="5" width="17" style="95" customWidth="1"/>
    <col min="6" max="6" width="20" style="95" customWidth="1"/>
    <col min="7" max="7" width="52.42578125" style="124" customWidth="1"/>
    <col min="8" max="8" width="49.42578125" style="124" customWidth="1"/>
    <col min="9" max="9" width="39.42578125" style="95" customWidth="1"/>
    <col min="10" max="10" width="11.42578125" style="95"/>
    <col min="11" max="11" width="14" style="95" bestFit="1" customWidth="1"/>
    <col min="12" max="256" width="11.42578125" style="95"/>
    <col min="257" max="257" width="57.7109375" style="95" customWidth="1"/>
    <col min="258" max="258" width="20" style="95" customWidth="1"/>
    <col min="259" max="259" width="19.42578125" style="95" customWidth="1"/>
    <col min="260" max="260" width="25.42578125" style="95" customWidth="1"/>
    <col min="261" max="261" width="13.42578125" style="95" customWidth="1"/>
    <col min="262" max="262" width="20" style="95" customWidth="1"/>
    <col min="263" max="263" width="72" style="95" customWidth="1"/>
    <col min="264" max="264" width="49.42578125" style="95" customWidth="1"/>
    <col min="265" max="265" width="35.140625" style="95" customWidth="1"/>
    <col min="266" max="266" width="11.42578125" style="95"/>
    <col min="267" max="267" width="14" style="95" bestFit="1" customWidth="1"/>
    <col min="268" max="512" width="11.42578125" style="95"/>
    <col min="513" max="513" width="57.7109375" style="95" customWidth="1"/>
    <col min="514" max="514" width="20" style="95" customWidth="1"/>
    <col min="515" max="515" width="19.42578125" style="95" customWidth="1"/>
    <col min="516" max="516" width="25.42578125" style="95" customWidth="1"/>
    <col min="517" max="517" width="13.42578125" style="95" customWidth="1"/>
    <col min="518" max="518" width="20" style="95" customWidth="1"/>
    <col min="519" max="519" width="72" style="95" customWidth="1"/>
    <col min="520" max="520" width="49.42578125" style="95" customWidth="1"/>
    <col min="521" max="521" width="35.140625" style="95" customWidth="1"/>
    <col min="522" max="522" width="11.42578125" style="95"/>
    <col min="523" max="523" width="14" style="95" bestFit="1" customWidth="1"/>
    <col min="524" max="768" width="11.42578125" style="95"/>
    <col min="769" max="769" width="57.7109375" style="95" customWidth="1"/>
    <col min="770" max="770" width="20" style="95" customWidth="1"/>
    <col min="771" max="771" width="19.42578125" style="95" customWidth="1"/>
    <col min="772" max="772" width="25.42578125" style="95" customWidth="1"/>
    <col min="773" max="773" width="13.42578125" style="95" customWidth="1"/>
    <col min="774" max="774" width="20" style="95" customWidth="1"/>
    <col min="775" max="775" width="72" style="95" customWidth="1"/>
    <col min="776" max="776" width="49.42578125" style="95" customWidth="1"/>
    <col min="777" max="777" width="35.140625" style="95" customWidth="1"/>
    <col min="778" max="778" width="11.42578125" style="95"/>
    <col min="779" max="779" width="14" style="95" bestFit="1" customWidth="1"/>
    <col min="780" max="1024" width="11.42578125" style="95"/>
    <col min="1025" max="1025" width="57.7109375" style="95" customWidth="1"/>
    <col min="1026" max="1026" width="20" style="95" customWidth="1"/>
    <col min="1027" max="1027" width="19.42578125" style="95" customWidth="1"/>
    <col min="1028" max="1028" width="25.42578125" style="95" customWidth="1"/>
    <col min="1029" max="1029" width="13.42578125" style="95" customWidth="1"/>
    <col min="1030" max="1030" width="20" style="95" customWidth="1"/>
    <col min="1031" max="1031" width="72" style="95" customWidth="1"/>
    <col min="1032" max="1032" width="49.42578125" style="95" customWidth="1"/>
    <col min="1033" max="1033" width="35.140625" style="95" customWidth="1"/>
    <col min="1034" max="1034" width="11.42578125" style="95"/>
    <col min="1035" max="1035" width="14" style="95" bestFit="1" customWidth="1"/>
    <col min="1036" max="1280" width="11.42578125" style="95"/>
    <col min="1281" max="1281" width="57.7109375" style="95" customWidth="1"/>
    <col min="1282" max="1282" width="20" style="95" customWidth="1"/>
    <col min="1283" max="1283" width="19.42578125" style="95" customWidth="1"/>
    <col min="1284" max="1284" width="25.42578125" style="95" customWidth="1"/>
    <col min="1285" max="1285" width="13.42578125" style="95" customWidth="1"/>
    <col min="1286" max="1286" width="20" style="95" customWidth="1"/>
    <col min="1287" max="1287" width="72" style="95" customWidth="1"/>
    <col min="1288" max="1288" width="49.42578125" style="95" customWidth="1"/>
    <col min="1289" max="1289" width="35.140625" style="95" customWidth="1"/>
    <col min="1290" max="1290" width="11.42578125" style="95"/>
    <col min="1291" max="1291" width="14" style="95" bestFit="1" customWidth="1"/>
    <col min="1292" max="1536" width="11.42578125" style="95"/>
    <col min="1537" max="1537" width="57.7109375" style="95" customWidth="1"/>
    <col min="1538" max="1538" width="20" style="95" customWidth="1"/>
    <col min="1539" max="1539" width="19.42578125" style="95" customWidth="1"/>
    <col min="1540" max="1540" width="25.42578125" style="95" customWidth="1"/>
    <col min="1541" max="1541" width="13.42578125" style="95" customWidth="1"/>
    <col min="1542" max="1542" width="20" style="95" customWidth="1"/>
    <col min="1543" max="1543" width="72" style="95" customWidth="1"/>
    <col min="1544" max="1544" width="49.42578125" style="95" customWidth="1"/>
    <col min="1545" max="1545" width="35.140625" style="95" customWidth="1"/>
    <col min="1546" max="1546" width="11.42578125" style="95"/>
    <col min="1547" max="1547" width="14" style="95" bestFit="1" customWidth="1"/>
    <col min="1548" max="1792" width="11.42578125" style="95"/>
    <col min="1793" max="1793" width="57.7109375" style="95" customWidth="1"/>
    <col min="1794" max="1794" width="20" style="95" customWidth="1"/>
    <col min="1795" max="1795" width="19.42578125" style="95" customWidth="1"/>
    <col min="1796" max="1796" width="25.42578125" style="95" customWidth="1"/>
    <col min="1797" max="1797" width="13.42578125" style="95" customWidth="1"/>
    <col min="1798" max="1798" width="20" style="95" customWidth="1"/>
    <col min="1799" max="1799" width="72" style="95" customWidth="1"/>
    <col min="1800" max="1800" width="49.42578125" style="95" customWidth="1"/>
    <col min="1801" max="1801" width="35.140625" style="95" customWidth="1"/>
    <col min="1802" max="1802" width="11.42578125" style="95"/>
    <col min="1803" max="1803" width="14" style="95" bestFit="1" customWidth="1"/>
    <col min="1804" max="2048" width="11.42578125" style="95"/>
    <col min="2049" max="2049" width="57.7109375" style="95" customWidth="1"/>
    <col min="2050" max="2050" width="20" style="95" customWidth="1"/>
    <col min="2051" max="2051" width="19.42578125" style="95" customWidth="1"/>
    <col min="2052" max="2052" width="25.42578125" style="95" customWidth="1"/>
    <col min="2053" max="2053" width="13.42578125" style="95" customWidth="1"/>
    <col min="2054" max="2054" width="20" style="95" customWidth="1"/>
    <col min="2055" max="2055" width="72" style="95" customWidth="1"/>
    <col min="2056" max="2056" width="49.42578125" style="95" customWidth="1"/>
    <col min="2057" max="2057" width="35.140625" style="95" customWidth="1"/>
    <col min="2058" max="2058" width="11.42578125" style="95"/>
    <col min="2059" max="2059" width="14" style="95" bestFit="1" customWidth="1"/>
    <col min="2060" max="2304" width="11.42578125" style="95"/>
    <col min="2305" max="2305" width="57.7109375" style="95" customWidth="1"/>
    <col min="2306" max="2306" width="20" style="95" customWidth="1"/>
    <col min="2307" max="2307" width="19.42578125" style="95" customWidth="1"/>
    <col min="2308" max="2308" width="25.42578125" style="95" customWidth="1"/>
    <col min="2309" max="2309" width="13.42578125" style="95" customWidth="1"/>
    <col min="2310" max="2310" width="20" style="95" customWidth="1"/>
    <col min="2311" max="2311" width="72" style="95" customWidth="1"/>
    <col min="2312" max="2312" width="49.42578125" style="95" customWidth="1"/>
    <col min="2313" max="2313" width="35.140625" style="95" customWidth="1"/>
    <col min="2314" max="2314" width="11.42578125" style="95"/>
    <col min="2315" max="2315" width="14" style="95" bestFit="1" customWidth="1"/>
    <col min="2316" max="2560" width="11.42578125" style="95"/>
    <col min="2561" max="2561" width="57.7109375" style="95" customWidth="1"/>
    <col min="2562" max="2562" width="20" style="95" customWidth="1"/>
    <col min="2563" max="2563" width="19.42578125" style="95" customWidth="1"/>
    <col min="2564" max="2564" width="25.42578125" style="95" customWidth="1"/>
    <col min="2565" max="2565" width="13.42578125" style="95" customWidth="1"/>
    <col min="2566" max="2566" width="20" style="95" customWidth="1"/>
    <col min="2567" max="2567" width="72" style="95" customWidth="1"/>
    <col min="2568" max="2568" width="49.42578125" style="95" customWidth="1"/>
    <col min="2569" max="2569" width="35.140625" style="95" customWidth="1"/>
    <col min="2570" max="2570" width="11.42578125" style="95"/>
    <col min="2571" max="2571" width="14" style="95" bestFit="1" customWidth="1"/>
    <col min="2572" max="2816" width="11.42578125" style="95"/>
    <col min="2817" max="2817" width="57.7109375" style="95" customWidth="1"/>
    <col min="2818" max="2818" width="20" style="95" customWidth="1"/>
    <col min="2819" max="2819" width="19.42578125" style="95" customWidth="1"/>
    <col min="2820" max="2820" width="25.42578125" style="95" customWidth="1"/>
    <col min="2821" max="2821" width="13.42578125" style="95" customWidth="1"/>
    <col min="2822" max="2822" width="20" style="95" customWidth="1"/>
    <col min="2823" max="2823" width="72" style="95" customWidth="1"/>
    <col min="2824" max="2824" width="49.42578125" style="95" customWidth="1"/>
    <col min="2825" max="2825" width="35.140625" style="95" customWidth="1"/>
    <col min="2826" max="2826" width="11.42578125" style="95"/>
    <col min="2827" max="2827" width="14" style="95" bestFit="1" customWidth="1"/>
    <col min="2828" max="3072" width="11.42578125" style="95"/>
    <col min="3073" max="3073" width="57.7109375" style="95" customWidth="1"/>
    <col min="3074" max="3074" width="20" style="95" customWidth="1"/>
    <col min="3075" max="3075" width="19.42578125" style="95" customWidth="1"/>
    <col min="3076" max="3076" width="25.42578125" style="95" customWidth="1"/>
    <col min="3077" max="3077" width="13.42578125" style="95" customWidth="1"/>
    <col min="3078" max="3078" width="20" style="95" customWidth="1"/>
    <col min="3079" max="3079" width="72" style="95" customWidth="1"/>
    <col min="3080" max="3080" width="49.42578125" style="95" customWidth="1"/>
    <col min="3081" max="3081" width="35.140625" style="95" customWidth="1"/>
    <col min="3082" max="3082" width="11.42578125" style="95"/>
    <col min="3083" max="3083" width="14" style="95" bestFit="1" customWidth="1"/>
    <col min="3084" max="3328" width="11.42578125" style="95"/>
    <col min="3329" max="3329" width="57.7109375" style="95" customWidth="1"/>
    <col min="3330" max="3330" width="20" style="95" customWidth="1"/>
    <col min="3331" max="3331" width="19.42578125" style="95" customWidth="1"/>
    <col min="3332" max="3332" width="25.42578125" style="95" customWidth="1"/>
    <col min="3333" max="3333" width="13.42578125" style="95" customWidth="1"/>
    <col min="3334" max="3334" width="20" style="95" customWidth="1"/>
    <col min="3335" max="3335" width="72" style="95" customWidth="1"/>
    <col min="3336" max="3336" width="49.42578125" style="95" customWidth="1"/>
    <col min="3337" max="3337" width="35.140625" style="95" customWidth="1"/>
    <col min="3338" max="3338" width="11.42578125" style="95"/>
    <col min="3339" max="3339" width="14" style="95" bestFit="1" customWidth="1"/>
    <col min="3340" max="3584" width="11.42578125" style="95"/>
    <col min="3585" max="3585" width="57.7109375" style="95" customWidth="1"/>
    <col min="3586" max="3586" width="20" style="95" customWidth="1"/>
    <col min="3587" max="3587" width="19.42578125" style="95" customWidth="1"/>
    <col min="3588" max="3588" width="25.42578125" style="95" customWidth="1"/>
    <col min="3589" max="3589" width="13.42578125" style="95" customWidth="1"/>
    <col min="3590" max="3590" width="20" style="95" customWidth="1"/>
    <col min="3591" max="3591" width="72" style="95" customWidth="1"/>
    <col min="3592" max="3592" width="49.42578125" style="95" customWidth="1"/>
    <col min="3593" max="3593" width="35.140625" style="95" customWidth="1"/>
    <col min="3594" max="3594" width="11.42578125" style="95"/>
    <col min="3595" max="3595" width="14" style="95" bestFit="1" customWidth="1"/>
    <col min="3596" max="3840" width="11.42578125" style="95"/>
    <col min="3841" max="3841" width="57.7109375" style="95" customWidth="1"/>
    <col min="3842" max="3842" width="20" style="95" customWidth="1"/>
    <col min="3843" max="3843" width="19.42578125" style="95" customWidth="1"/>
    <col min="3844" max="3844" width="25.42578125" style="95" customWidth="1"/>
    <col min="3845" max="3845" width="13.42578125" style="95" customWidth="1"/>
    <col min="3846" max="3846" width="20" style="95" customWidth="1"/>
    <col min="3847" max="3847" width="72" style="95" customWidth="1"/>
    <col min="3848" max="3848" width="49.42578125" style="95" customWidth="1"/>
    <col min="3849" max="3849" width="35.140625" style="95" customWidth="1"/>
    <col min="3850" max="3850" width="11.42578125" style="95"/>
    <col min="3851" max="3851" width="14" style="95" bestFit="1" customWidth="1"/>
    <col min="3852" max="4096" width="11.42578125" style="95"/>
    <col min="4097" max="4097" width="57.7109375" style="95" customWidth="1"/>
    <col min="4098" max="4098" width="20" style="95" customWidth="1"/>
    <col min="4099" max="4099" width="19.42578125" style="95" customWidth="1"/>
    <col min="4100" max="4100" width="25.42578125" style="95" customWidth="1"/>
    <col min="4101" max="4101" width="13.42578125" style="95" customWidth="1"/>
    <col min="4102" max="4102" width="20" style="95" customWidth="1"/>
    <col min="4103" max="4103" width="72" style="95" customWidth="1"/>
    <col min="4104" max="4104" width="49.42578125" style="95" customWidth="1"/>
    <col min="4105" max="4105" width="35.140625" style="95" customWidth="1"/>
    <col min="4106" max="4106" width="11.42578125" style="95"/>
    <col min="4107" max="4107" width="14" style="95" bestFit="1" customWidth="1"/>
    <col min="4108" max="4352" width="11.42578125" style="95"/>
    <col min="4353" max="4353" width="57.7109375" style="95" customWidth="1"/>
    <col min="4354" max="4354" width="20" style="95" customWidth="1"/>
    <col min="4355" max="4355" width="19.42578125" style="95" customWidth="1"/>
    <col min="4356" max="4356" width="25.42578125" style="95" customWidth="1"/>
    <col min="4357" max="4357" width="13.42578125" style="95" customWidth="1"/>
    <col min="4358" max="4358" width="20" style="95" customWidth="1"/>
    <col min="4359" max="4359" width="72" style="95" customWidth="1"/>
    <col min="4360" max="4360" width="49.42578125" style="95" customWidth="1"/>
    <col min="4361" max="4361" width="35.140625" style="95" customWidth="1"/>
    <col min="4362" max="4362" width="11.42578125" style="95"/>
    <col min="4363" max="4363" width="14" style="95" bestFit="1" customWidth="1"/>
    <col min="4364" max="4608" width="11.42578125" style="95"/>
    <col min="4609" max="4609" width="57.7109375" style="95" customWidth="1"/>
    <col min="4610" max="4610" width="20" style="95" customWidth="1"/>
    <col min="4611" max="4611" width="19.42578125" style="95" customWidth="1"/>
    <col min="4612" max="4612" width="25.42578125" style="95" customWidth="1"/>
    <col min="4613" max="4613" width="13.42578125" style="95" customWidth="1"/>
    <col min="4614" max="4614" width="20" style="95" customWidth="1"/>
    <col min="4615" max="4615" width="72" style="95" customWidth="1"/>
    <col min="4616" max="4616" width="49.42578125" style="95" customWidth="1"/>
    <col min="4617" max="4617" width="35.140625" style="95" customWidth="1"/>
    <col min="4618" max="4618" width="11.42578125" style="95"/>
    <col min="4619" max="4619" width="14" style="95" bestFit="1" customWidth="1"/>
    <col min="4620" max="4864" width="11.42578125" style="95"/>
    <col min="4865" max="4865" width="57.7109375" style="95" customWidth="1"/>
    <col min="4866" max="4866" width="20" style="95" customWidth="1"/>
    <col min="4867" max="4867" width="19.42578125" style="95" customWidth="1"/>
    <col min="4868" max="4868" width="25.42578125" style="95" customWidth="1"/>
    <col min="4869" max="4869" width="13.42578125" style="95" customWidth="1"/>
    <col min="4870" max="4870" width="20" style="95" customWidth="1"/>
    <col min="4871" max="4871" width="72" style="95" customWidth="1"/>
    <col min="4872" max="4872" width="49.42578125" style="95" customWidth="1"/>
    <col min="4873" max="4873" width="35.140625" style="95" customWidth="1"/>
    <col min="4874" max="4874" width="11.42578125" style="95"/>
    <col min="4875" max="4875" width="14" style="95" bestFit="1" customWidth="1"/>
    <col min="4876" max="5120" width="11.42578125" style="95"/>
    <col min="5121" max="5121" width="57.7109375" style="95" customWidth="1"/>
    <col min="5122" max="5122" width="20" style="95" customWidth="1"/>
    <col min="5123" max="5123" width="19.42578125" style="95" customWidth="1"/>
    <col min="5124" max="5124" width="25.42578125" style="95" customWidth="1"/>
    <col min="5125" max="5125" width="13.42578125" style="95" customWidth="1"/>
    <col min="5126" max="5126" width="20" style="95" customWidth="1"/>
    <col min="5127" max="5127" width="72" style="95" customWidth="1"/>
    <col min="5128" max="5128" width="49.42578125" style="95" customWidth="1"/>
    <col min="5129" max="5129" width="35.140625" style="95" customWidth="1"/>
    <col min="5130" max="5130" width="11.42578125" style="95"/>
    <col min="5131" max="5131" width="14" style="95" bestFit="1" customWidth="1"/>
    <col min="5132" max="5376" width="11.42578125" style="95"/>
    <col min="5377" max="5377" width="57.7109375" style="95" customWidth="1"/>
    <col min="5378" max="5378" width="20" style="95" customWidth="1"/>
    <col min="5379" max="5379" width="19.42578125" style="95" customWidth="1"/>
    <col min="5380" max="5380" width="25.42578125" style="95" customWidth="1"/>
    <col min="5381" max="5381" width="13.42578125" style="95" customWidth="1"/>
    <col min="5382" max="5382" width="20" style="95" customWidth="1"/>
    <col min="5383" max="5383" width="72" style="95" customWidth="1"/>
    <col min="5384" max="5384" width="49.42578125" style="95" customWidth="1"/>
    <col min="5385" max="5385" width="35.140625" style="95" customWidth="1"/>
    <col min="5386" max="5386" width="11.42578125" style="95"/>
    <col min="5387" max="5387" width="14" style="95" bestFit="1" customWidth="1"/>
    <col min="5388" max="5632" width="11.42578125" style="95"/>
    <col min="5633" max="5633" width="57.7109375" style="95" customWidth="1"/>
    <col min="5634" max="5634" width="20" style="95" customWidth="1"/>
    <col min="5635" max="5635" width="19.42578125" style="95" customWidth="1"/>
    <col min="5636" max="5636" width="25.42578125" style="95" customWidth="1"/>
    <col min="5637" max="5637" width="13.42578125" style="95" customWidth="1"/>
    <col min="5638" max="5638" width="20" style="95" customWidth="1"/>
    <col min="5639" max="5639" width="72" style="95" customWidth="1"/>
    <col min="5640" max="5640" width="49.42578125" style="95" customWidth="1"/>
    <col min="5641" max="5641" width="35.140625" style="95" customWidth="1"/>
    <col min="5642" max="5642" width="11.42578125" style="95"/>
    <col min="5643" max="5643" width="14" style="95" bestFit="1" customWidth="1"/>
    <col min="5644" max="5888" width="11.42578125" style="95"/>
    <col min="5889" max="5889" width="57.7109375" style="95" customWidth="1"/>
    <col min="5890" max="5890" width="20" style="95" customWidth="1"/>
    <col min="5891" max="5891" width="19.42578125" style="95" customWidth="1"/>
    <col min="5892" max="5892" width="25.42578125" style="95" customWidth="1"/>
    <col min="5893" max="5893" width="13.42578125" style="95" customWidth="1"/>
    <col min="5894" max="5894" width="20" style="95" customWidth="1"/>
    <col min="5895" max="5895" width="72" style="95" customWidth="1"/>
    <col min="5896" max="5896" width="49.42578125" style="95" customWidth="1"/>
    <col min="5897" max="5897" width="35.140625" style="95" customWidth="1"/>
    <col min="5898" max="5898" width="11.42578125" style="95"/>
    <col min="5899" max="5899" width="14" style="95" bestFit="1" customWidth="1"/>
    <col min="5900" max="6144" width="11.42578125" style="95"/>
    <col min="6145" max="6145" width="57.7109375" style="95" customWidth="1"/>
    <col min="6146" max="6146" width="20" style="95" customWidth="1"/>
    <col min="6147" max="6147" width="19.42578125" style="95" customWidth="1"/>
    <col min="6148" max="6148" width="25.42578125" style="95" customWidth="1"/>
    <col min="6149" max="6149" width="13.42578125" style="95" customWidth="1"/>
    <col min="6150" max="6150" width="20" style="95" customWidth="1"/>
    <col min="6151" max="6151" width="72" style="95" customWidth="1"/>
    <col min="6152" max="6152" width="49.42578125" style="95" customWidth="1"/>
    <col min="6153" max="6153" width="35.140625" style="95" customWidth="1"/>
    <col min="6154" max="6154" width="11.42578125" style="95"/>
    <col min="6155" max="6155" width="14" style="95" bestFit="1" customWidth="1"/>
    <col min="6156" max="6400" width="11.42578125" style="95"/>
    <col min="6401" max="6401" width="57.7109375" style="95" customWidth="1"/>
    <col min="6402" max="6402" width="20" style="95" customWidth="1"/>
    <col min="6403" max="6403" width="19.42578125" style="95" customWidth="1"/>
    <col min="6404" max="6404" width="25.42578125" style="95" customWidth="1"/>
    <col min="6405" max="6405" width="13.42578125" style="95" customWidth="1"/>
    <col min="6406" max="6406" width="20" style="95" customWidth="1"/>
    <col min="6407" max="6407" width="72" style="95" customWidth="1"/>
    <col min="6408" max="6408" width="49.42578125" style="95" customWidth="1"/>
    <col min="6409" max="6409" width="35.140625" style="95" customWidth="1"/>
    <col min="6410" max="6410" width="11.42578125" style="95"/>
    <col min="6411" max="6411" width="14" style="95" bestFit="1" customWidth="1"/>
    <col min="6412" max="6656" width="11.42578125" style="95"/>
    <col min="6657" max="6657" width="57.7109375" style="95" customWidth="1"/>
    <col min="6658" max="6658" width="20" style="95" customWidth="1"/>
    <col min="6659" max="6659" width="19.42578125" style="95" customWidth="1"/>
    <col min="6660" max="6660" width="25.42578125" style="95" customWidth="1"/>
    <col min="6661" max="6661" width="13.42578125" style="95" customWidth="1"/>
    <col min="6662" max="6662" width="20" style="95" customWidth="1"/>
    <col min="6663" max="6663" width="72" style="95" customWidth="1"/>
    <col min="6664" max="6664" width="49.42578125" style="95" customWidth="1"/>
    <col min="6665" max="6665" width="35.140625" style="95" customWidth="1"/>
    <col min="6666" max="6666" width="11.42578125" style="95"/>
    <col min="6667" max="6667" width="14" style="95" bestFit="1" customWidth="1"/>
    <col min="6668" max="6912" width="11.42578125" style="95"/>
    <col min="6913" max="6913" width="57.7109375" style="95" customWidth="1"/>
    <col min="6914" max="6914" width="20" style="95" customWidth="1"/>
    <col min="6915" max="6915" width="19.42578125" style="95" customWidth="1"/>
    <col min="6916" max="6916" width="25.42578125" style="95" customWidth="1"/>
    <col min="6917" max="6917" width="13.42578125" style="95" customWidth="1"/>
    <col min="6918" max="6918" width="20" style="95" customWidth="1"/>
    <col min="6919" max="6919" width="72" style="95" customWidth="1"/>
    <col min="6920" max="6920" width="49.42578125" style="95" customWidth="1"/>
    <col min="6921" max="6921" width="35.140625" style="95" customWidth="1"/>
    <col min="6922" max="6922" width="11.42578125" style="95"/>
    <col min="6923" max="6923" width="14" style="95" bestFit="1" customWidth="1"/>
    <col min="6924" max="7168" width="11.42578125" style="95"/>
    <col min="7169" max="7169" width="57.7109375" style="95" customWidth="1"/>
    <col min="7170" max="7170" width="20" style="95" customWidth="1"/>
    <col min="7171" max="7171" width="19.42578125" style="95" customWidth="1"/>
    <col min="7172" max="7172" width="25.42578125" style="95" customWidth="1"/>
    <col min="7173" max="7173" width="13.42578125" style="95" customWidth="1"/>
    <col min="7174" max="7174" width="20" style="95" customWidth="1"/>
    <col min="7175" max="7175" width="72" style="95" customWidth="1"/>
    <col min="7176" max="7176" width="49.42578125" style="95" customWidth="1"/>
    <col min="7177" max="7177" width="35.140625" style="95" customWidth="1"/>
    <col min="7178" max="7178" width="11.42578125" style="95"/>
    <col min="7179" max="7179" width="14" style="95" bestFit="1" customWidth="1"/>
    <col min="7180" max="7424" width="11.42578125" style="95"/>
    <col min="7425" max="7425" width="57.7109375" style="95" customWidth="1"/>
    <col min="7426" max="7426" width="20" style="95" customWidth="1"/>
    <col min="7427" max="7427" width="19.42578125" style="95" customWidth="1"/>
    <col min="7428" max="7428" width="25.42578125" style="95" customWidth="1"/>
    <col min="7429" max="7429" width="13.42578125" style="95" customWidth="1"/>
    <col min="7430" max="7430" width="20" style="95" customWidth="1"/>
    <col min="7431" max="7431" width="72" style="95" customWidth="1"/>
    <col min="7432" max="7432" width="49.42578125" style="95" customWidth="1"/>
    <col min="7433" max="7433" width="35.140625" style="95" customWidth="1"/>
    <col min="7434" max="7434" width="11.42578125" style="95"/>
    <col min="7435" max="7435" width="14" style="95" bestFit="1" customWidth="1"/>
    <col min="7436" max="7680" width="11.42578125" style="95"/>
    <col min="7681" max="7681" width="57.7109375" style="95" customWidth="1"/>
    <col min="7682" max="7682" width="20" style="95" customWidth="1"/>
    <col min="7683" max="7683" width="19.42578125" style="95" customWidth="1"/>
    <col min="7684" max="7684" width="25.42578125" style="95" customWidth="1"/>
    <col min="7685" max="7685" width="13.42578125" style="95" customWidth="1"/>
    <col min="7686" max="7686" width="20" style="95" customWidth="1"/>
    <col min="7687" max="7687" width="72" style="95" customWidth="1"/>
    <col min="7688" max="7688" width="49.42578125" style="95" customWidth="1"/>
    <col min="7689" max="7689" width="35.140625" style="95" customWidth="1"/>
    <col min="7690" max="7690" width="11.42578125" style="95"/>
    <col min="7691" max="7691" width="14" style="95" bestFit="1" customWidth="1"/>
    <col min="7692" max="7936" width="11.42578125" style="95"/>
    <col min="7937" max="7937" width="57.7109375" style="95" customWidth="1"/>
    <col min="7938" max="7938" width="20" style="95" customWidth="1"/>
    <col min="7939" max="7939" width="19.42578125" style="95" customWidth="1"/>
    <col min="7940" max="7940" width="25.42578125" style="95" customWidth="1"/>
    <col min="7941" max="7941" width="13.42578125" style="95" customWidth="1"/>
    <col min="7942" max="7942" width="20" style="95" customWidth="1"/>
    <col min="7943" max="7943" width="72" style="95" customWidth="1"/>
    <col min="7944" max="7944" width="49.42578125" style="95" customWidth="1"/>
    <col min="7945" max="7945" width="35.140625" style="95" customWidth="1"/>
    <col min="7946" max="7946" width="11.42578125" style="95"/>
    <col min="7947" max="7947" width="14" style="95" bestFit="1" customWidth="1"/>
    <col min="7948" max="8192" width="11.42578125" style="95"/>
    <col min="8193" max="8193" width="57.7109375" style="95" customWidth="1"/>
    <col min="8194" max="8194" width="20" style="95" customWidth="1"/>
    <col min="8195" max="8195" width="19.42578125" style="95" customWidth="1"/>
    <col min="8196" max="8196" width="25.42578125" style="95" customWidth="1"/>
    <col min="8197" max="8197" width="13.42578125" style="95" customWidth="1"/>
    <col min="8198" max="8198" width="20" style="95" customWidth="1"/>
    <col min="8199" max="8199" width="72" style="95" customWidth="1"/>
    <col min="8200" max="8200" width="49.42578125" style="95" customWidth="1"/>
    <col min="8201" max="8201" width="35.140625" style="95" customWidth="1"/>
    <col min="8202" max="8202" width="11.42578125" style="95"/>
    <col min="8203" max="8203" width="14" style="95" bestFit="1" customWidth="1"/>
    <col min="8204" max="8448" width="11.42578125" style="95"/>
    <col min="8449" max="8449" width="57.7109375" style="95" customWidth="1"/>
    <col min="8450" max="8450" width="20" style="95" customWidth="1"/>
    <col min="8451" max="8451" width="19.42578125" style="95" customWidth="1"/>
    <col min="8452" max="8452" width="25.42578125" style="95" customWidth="1"/>
    <col min="8453" max="8453" width="13.42578125" style="95" customWidth="1"/>
    <col min="8454" max="8454" width="20" style="95" customWidth="1"/>
    <col min="8455" max="8455" width="72" style="95" customWidth="1"/>
    <col min="8456" max="8456" width="49.42578125" style="95" customWidth="1"/>
    <col min="8457" max="8457" width="35.140625" style="95" customWidth="1"/>
    <col min="8458" max="8458" width="11.42578125" style="95"/>
    <col min="8459" max="8459" width="14" style="95" bestFit="1" customWidth="1"/>
    <col min="8460" max="8704" width="11.42578125" style="95"/>
    <col min="8705" max="8705" width="57.7109375" style="95" customWidth="1"/>
    <col min="8706" max="8706" width="20" style="95" customWidth="1"/>
    <col min="8707" max="8707" width="19.42578125" style="95" customWidth="1"/>
    <col min="8708" max="8708" width="25.42578125" style="95" customWidth="1"/>
    <col min="8709" max="8709" width="13.42578125" style="95" customWidth="1"/>
    <col min="8710" max="8710" width="20" style="95" customWidth="1"/>
    <col min="8711" max="8711" width="72" style="95" customWidth="1"/>
    <col min="8712" max="8712" width="49.42578125" style="95" customWidth="1"/>
    <col min="8713" max="8713" width="35.140625" style="95" customWidth="1"/>
    <col min="8714" max="8714" width="11.42578125" style="95"/>
    <col min="8715" max="8715" width="14" style="95" bestFit="1" customWidth="1"/>
    <col min="8716" max="8960" width="11.42578125" style="95"/>
    <col min="8961" max="8961" width="57.7109375" style="95" customWidth="1"/>
    <col min="8962" max="8962" width="20" style="95" customWidth="1"/>
    <col min="8963" max="8963" width="19.42578125" style="95" customWidth="1"/>
    <col min="8964" max="8964" width="25.42578125" style="95" customWidth="1"/>
    <col min="8965" max="8965" width="13.42578125" style="95" customWidth="1"/>
    <col min="8966" max="8966" width="20" style="95" customWidth="1"/>
    <col min="8967" max="8967" width="72" style="95" customWidth="1"/>
    <col min="8968" max="8968" width="49.42578125" style="95" customWidth="1"/>
    <col min="8969" max="8969" width="35.140625" style="95" customWidth="1"/>
    <col min="8970" max="8970" width="11.42578125" style="95"/>
    <col min="8971" max="8971" width="14" style="95" bestFit="1" customWidth="1"/>
    <col min="8972" max="9216" width="11.42578125" style="95"/>
    <col min="9217" max="9217" width="57.7109375" style="95" customWidth="1"/>
    <col min="9218" max="9218" width="20" style="95" customWidth="1"/>
    <col min="9219" max="9219" width="19.42578125" style="95" customWidth="1"/>
    <col min="9220" max="9220" width="25.42578125" style="95" customWidth="1"/>
    <col min="9221" max="9221" width="13.42578125" style="95" customWidth="1"/>
    <col min="9222" max="9222" width="20" style="95" customWidth="1"/>
    <col min="9223" max="9223" width="72" style="95" customWidth="1"/>
    <col min="9224" max="9224" width="49.42578125" style="95" customWidth="1"/>
    <col min="9225" max="9225" width="35.140625" style="95" customWidth="1"/>
    <col min="9226" max="9226" width="11.42578125" style="95"/>
    <col min="9227" max="9227" width="14" style="95" bestFit="1" customWidth="1"/>
    <col min="9228" max="9472" width="11.42578125" style="95"/>
    <col min="9473" max="9473" width="57.7109375" style="95" customWidth="1"/>
    <col min="9474" max="9474" width="20" style="95" customWidth="1"/>
    <col min="9475" max="9475" width="19.42578125" style="95" customWidth="1"/>
    <col min="9476" max="9476" width="25.42578125" style="95" customWidth="1"/>
    <col min="9477" max="9477" width="13.42578125" style="95" customWidth="1"/>
    <col min="9478" max="9478" width="20" style="95" customWidth="1"/>
    <col min="9479" max="9479" width="72" style="95" customWidth="1"/>
    <col min="9480" max="9480" width="49.42578125" style="95" customWidth="1"/>
    <col min="9481" max="9481" width="35.140625" style="95" customWidth="1"/>
    <col min="9482" max="9482" width="11.42578125" style="95"/>
    <col min="9483" max="9483" width="14" style="95" bestFit="1" customWidth="1"/>
    <col min="9484" max="9728" width="11.42578125" style="95"/>
    <col min="9729" max="9729" width="57.7109375" style="95" customWidth="1"/>
    <col min="9730" max="9730" width="20" style="95" customWidth="1"/>
    <col min="9731" max="9731" width="19.42578125" style="95" customWidth="1"/>
    <col min="9732" max="9732" width="25.42578125" style="95" customWidth="1"/>
    <col min="9733" max="9733" width="13.42578125" style="95" customWidth="1"/>
    <col min="9734" max="9734" width="20" style="95" customWidth="1"/>
    <col min="9735" max="9735" width="72" style="95" customWidth="1"/>
    <col min="9736" max="9736" width="49.42578125" style="95" customWidth="1"/>
    <col min="9737" max="9737" width="35.140625" style="95" customWidth="1"/>
    <col min="9738" max="9738" width="11.42578125" style="95"/>
    <col min="9739" max="9739" width="14" style="95" bestFit="1" customWidth="1"/>
    <col min="9740" max="9984" width="11.42578125" style="95"/>
    <col min="9985" max="9985" width="57.7109375" style="95" customWidth="1"/>
    <col min="9986" max="9986" width="20" style="95" customWidth="1"/>
    <col min="9987" max="9987" width="19.42578125" style="95" customWidth="1"/>
    <col min="9988" max="9988" width="25.42578125" style="95" customWidth="1"/>
    <col min="9989" max="9989" width="13.42578125" style="95" customWidth="1"/>
    <col min="9990" max="9990" width="20" style="95" customWidth="1"/>
    <col min="9991" max="9991" width="72" style="95" customWidth="1"/>
    <col min="9992" max="9992" width="49.42578125" style="95" customWidth="1"/>
    <col min="9993" max="9993" width="35.140625" style="95" customWidth="1"/>
    <col min="9994" max="9994" width="11.42578125" style="95"/>
    <col min="9995" max="9995" width="14" style="95" bestFit="1" customWidth="1"/>
    <col min="9996" max="10240" width="11.42578125" style="95"/>
    <col min="10241" max="10241" width="57.7109375" style="95" customWidth="1"/>
    <col min="10242" max="10242" width="20" style="95" customWidth="1"/>
    <col min="10243" max="10243" width="19.42578125" style="95" customWidth="1"/>
    <col min="10244" max="10244" width="25.42578125" style="95" customWidth="1"/>
    <col min="10245" max="10245" width="13.42578125" style="95" customWidth="1"/>
    <col min="10246" max="10246" width="20" style="95" customWidth="1"/>
    <col min="10247" max="10247" width="72" style="95" customWidth="1"/>
    <col min="10248" max="10248" width="49.42578125" style="95" customWidth="1"/>
    <col min="10249" max="10249" width="35.140625" style="95" customWidth="1"/>
    <col min="10250" max="10250" width="11.42578125" style="95"/>
    <col min="10251" max="10251" width="14" style="95" bestFit="1" customWidth="1"/>
    <col min="10252" max="10496" width="11.42578125" style="95"/>
    <col min="10497" max="10497" width="57.7109375" style="95" customWidth="1"/>
    <col min="10498" max="10498" width="20" style="95" customWidth="1"/>
    <col min="10499" max="10499" width="19.42578125" style="95" customWidth="1"/>
    <col min="10500" max="10500" width="25.42578125" style="95" customWidth="1"/>
    <col min="10501" max="10501" width="13.42578125" style="95" customWidth="1"/>
    <col min="10502" max="10502" width="20" style="95" customWidth="1"/>
    <col min="10503" max="10503" width="72" style="95" customWidth="1"/>
    <col min="10504" max="10504" width="49.42578125" style="95" customWidth="1"/>
    <col min="10505" max="10505" width="35.140625" style="95" customWidth="1"/>
    <col min="10506" max="10506" width="11.42578125" style="95"/>
    <col min="10507" max="10507" width="14" style="95" bestFit="1" customWidth="1"/>
    <col min="10508" max="10752" width="11.42578125" style="95"/>
    <col min="10753" max="10753" width="57.7109375" style="95" customWidth="1"/>
    <col min="10754" max="10754" width="20" style="95" customWidth="1"/>
    <col min="10755" max="10755" width="19.42578125" style="95" customWidth="1"/>
    <col min="10756" max="10756" width="25.42578125" style="95" customWidth="1"/>
    <col min="10757" max="10757" width="13.42578125" style="95" customWidth="1"/>
    <col min="10758" max="10758" width="20" style="95" customWidth="1"/>
    <col min="10759" max="10759" width="72" style="95" customWidth="1"/>
    <col min="10760" max="10760" width="49.42578125" style="95" customWidth="1"/>
    <col min="10761" max="10761" width="35.140625" style="95" customWidth="1"/>
    <col min="10762" max="10762" width="11.42578125" style="95"/>
    <col min="10763" max="10763" width="14" style="95" bestFit="1" customWidth="1"/>
    <col min="10764" max="11008" width="11.42578125" style="95"/>
    <col min="11009" max="11009" width="57.7109375" style="95" customWidth="1"/>
    <col min="11010" max="11010" width="20" style="95" customWidth="1"/>
    <col min="11011" max="11011" width="19.42578125" style="95" customWidth="1"/>
    <col min="11012" max="11012" width="25.42578125" style="95" customWidth="1"/>
    <col min="11013" max="11013" width="13.42578125" style="95" customWidth="1"/>
    <col min="11014" max="11014" width="20" style="95" customWidth="1"/>
    <col min="11015" max="11015" width="72" style="95" customWidth="1"/>
    <col min="11016" max="11016" width="49.42578125" style="95" customWidth="1"/>
    <col min="11017" max="11017" width="35.140625" style="95" customWidth="1"/>
    <col min="11018" max="11018" width="11.42578125" style="95"/>
    <col min="11019" max="11019" width="14" style="95" bestFit="1" customWidth="1"/>
    <col min="11020" max="11264" width="11.42578125" style="95"/>
    <col min="11265" max="11265" width="57.7109375" style="95" customWidth="1"/>
    <col min="11266" max="11266" width="20" style="95" customWidth="1"/>
    <col min="11267" max="11267" width="19.42578125" style="95" customWidth="1"/>
    <col min="11268" max="11268" width="25.42578125" style="95" customWidth="1"/>
    <col min="11269" max="11269" width="13.42578125" style="95" customWidth="1"/>
    <col min="11270" max="11270" width="20" style="95" customWidth="1"/>
    <col min="11271" max="11271" width="72" style="95" customWidth="1"/>
    <col min="11272" max="11272" width="49.42578125" style="95" customWidth="1"/>
    <col min="11273" max="11273" width="35.140625" style="95" customWidth="1"/>
    <col min="11274" max="11274" width="11.42578125" style="95"/>
    <col min="11275" max="11275" width="14" style="95" bestFit="1" customWidth="1"/>
    <col min="11276" max="11520" width="11.42578125" style="95"/>
    <col min="11521" max="11521" width="57.7109375" style="95" customWidth="1"/>
    <col min="11522" max="11522" width="20" style="95" customWidth="1"/>
    <col min="11523" max="11523" width="19.42578125" style="95" customWidth="1"/>
    <col min="11524" max="11524" width="25.42578125" style="95" customWidth="1"/>
    <col min="11525" max="11525" width="13.42578125" style="95" customWidth="1"/>
    <col min="11526" max="11526" width="20" style="95" customWidth="1"/>
    <col min="11527" max="11527" width="72" style="95" customWidth="1"/>
    <col min="11528" max="11528" width="49.42578125" style="95" customWidth="1"/>
    <col min="11529" max="11529" width="35.140625" style="95" customWidth="1"/>
    <col min="11530" max="11530" width="11.42578125" style="95"/>
    <col min="11531" max="11531" width="14" style="95" bestFit="1" customWidth="1"/>
    <col min="11532" max="11776" width="11.42578125" style="95"/>
    <col min="11777" max="11777" width="57.7109375" style="95" customWidth="1"/>
    <col min="11778" max="11778" width="20" style="95" customWidth="1"/>
    <col min="11779" max="11779" width="19.42578125" style="95" customWidth="1"/>
    <col min="11780" max="11780" width="25.42578125" style="95" customWidth="1"/>
    <col min="11781" max="11781" width="13.42578125" style="95" customWidth="1"/>
    <col min="11782" max="11782" width="20" style="95" customWidth="1"/>
    <col min="11783" max="11783" width="72" style="95" customWidth="1"/>
    <col min="11784" max="11784" width="49.42578125" style="95" customWidth="1"/>
    <col min="11785" max="11785" width="35.140625" style="95" customWidth="1"/>
    <col min="11786" max="11786" width="11.42578125" style="95"/>
    <col min="11787" max="11787" width="14" style="95" bestFit="1" customWidth="1"/>
    <col min="11788" max="12032" width="11.42578125" style="95"/>
    <col min="12033" max="12033" width="57.7109375" style="95" customWidth="1"/>
    <col min="12034" max="12034" width="20" style="95" customWidth="1"/>
    <col min="12035" max="12035" width="19.42578125" style="95" customWidth="1"/>
    <col min="12036" max="12036" width="25.42578125" style="95" customWidth="1"/>
    <col min="12037" max="12037" width="13.42578125" style="95" customWidth="1"/>
    <col min="12038" max="12038" width="20" style="95" customWidth="1"/>
    <col min="12039" max="12039" width="72" style="95" customWidth="1"/>
    <col min="12040" max="12040" width="49.42578125" style="95" customWidth="1"/>
    <col min="12041" max="12041" width="35.140625" style="95" customWidth="1"/>
    <col min="12042" max="12042" width="11.42578125" style="95"/>
    <col min="12043" max="12043" width="14" style="95" bestFit="1" customWidth="1"/>
    <col min="12044" max="12288" width="11.42578125" style="95"/>
    <col min="12289" max="12289" width="57.7109375" style="95" customWidth="1"/>
    <col min="12290" max="12290" width="20" style="95" customWidth="1"/>
    <col min="12291" max="12291" width="19.42578125" style="95" customWidth="1"/>
    <col min="12292" max="12292" width="25.42578125" style="95" customWidth="1"/>
    <col min="12293" max="12293" width="13.42578125" style="95" customWidth="1"/>
    <col min="12294" max="12294" width="20" style="95" customWidth="1"/>
    <col min="12295" max="12295" width="72" style="95" customWidth="1"/>
    <col min="12296" max="12296" width="49.42578125" style="95" customWidth="1"/>
    <col min="12297" max="12297" width="35.140625" style="95" customWidth="1"/>
    <col min="12298" max="12298" width="11.42578125" style="95"/>
    <col min="12299" max="12299" width="14" style="95" bestFit="1" customWidth="1"/>
    <col min="12300" max="12544" width="11.42578125" style="95"/>
    <col min="12545" max="12545" width="57.7109375" style="95" customWidth="1"/>
    <col min="12546" max="12546" width="20" style="95" customWidth="1"/>
    <col min="12547" max="12547" width="19.42578125" style="95" customWidth="1"/>
    <col min="12548" max="12548" width="25.42578125" style="95" customWidth="1"/>
    <col min="12549" max="12549" width="13.42578125" style="95" customWidth="1"/>
    <col min="12550" max="12550" width="20" style="95" customWidth="1"/>
    <col min="12551" max="12551" width="72" style="95" customWidth="1"/>
    <col min="12552" max="12552" width="49.42578125" style="95" customWidth="1"/>
    <col min="12553" max="12553" width="35.140625" style="95" customWidth="1"/>
    <col min="12554" max="12554" width="11.42578125" style="95"/>
    <col min="12555" max="12555" width="14" style="95" bestFit="1" customWidth="1"/>
    <col min="12556" max="12800" width="11.42578125" style="95"/>
    <col min="12801" max="12801" width="57.7109375" style="95" customWidth="1"/>
    <col min="12802" max="12802" width="20" style="95" customWidth="1"/>
    <col min="12803" max="12803" width="19.42578125" style="95" customWidth="1"/>
    <col min="12804" max="12804" width="25.42578125" style="95" customWidth="1"/>
    <col min="12805" max="12805" width="13.42578125" style="95" customWidth="1"/>
    <col min="12806" max="12806" width="20" style="95" customWidth="1"/>
    <col min="12807" max="12807" width="72" style="95" customWidth="1"/>
    <col min="12808" max="12808" width="49.42578125" style="95" customWidth="1"/>
    <col min="12809" max="12809" width="35.140625" style="95" customWidth="1"/>
    <col min="12810" max="12810" width="11.42578125" style="95"/>
    <col min="12811" max="12811" width="14" style="95" bestFit="1" customWidth="1"/>
    <col min="12812" max="13056" width="11.42578125" style="95"/>
    <col min="13057" max="13057" width="57.7109375" style="95" customWidth="1"/>
    <col min="13058" max="13058" width="20" style="95" customWidth="1"/>
    <col min="13059" max="13059" width="19.42578125" style="95" customWidth="1"/>
    <col min="13060" max="13060" width="25.42578125" style="95" customWidth="1"/>
    <col min="13061" max="13061" width="13.42578125" style="95" customWidth="1"/>
    <col min="13062" max="13062" width="20" style="95" customWidth="1"/>
    <col min="13063" max="13063" width="72" style="95" customWidth="1"/>
    <col min="13064" max="13064" width="49.42578125" style="95" customWidth="1"/>
    <col min="13065" max="13065" width="35.140625" style="95" customWidth="1"/>
    <col min="13066" max="13066" width="11.42578125" style="95"/>
    <col min="13067" max="13067" width="14" style="95" bestFit="1" customWidth="1"/>
    <col min="13068" max="13312" width="11.42578125" style="95"/>
    <col min="13313" max="13313" width="57.7109375" style="95" customWidth="1"/>
    <col min="13314" max="13314" width="20" style="95" customWidth="1"/>
    <col min="13315" max="13315" width="19.42578125" style="95" customWidth="1"/>
    <col min="13316" max="13316" width="25.42578125" style="95" customWidth="1"/>
    <col min="13317" max="13317" width="13.42578125" style="95" customWidth="1"/>
    <col min="13318" max="13318" width="20" style="95" customWidth="1"/>
    <col min="13319" max="13319" width="72" style="95" customWidth="1"/>
    <col min="13320" max="13320" width="49.42578125" style="95" customWidth="1"/>
    <col min="13321" max="13321" width="35.140625" style="95" customWidth="1"/>
    <col min="13322" max="13322" width="11.42578125" style="95"/>
    <col min="13323" max="13323" width="14" style="95" bestFit="1" customWidth="1"/>
    <col min="13324" max="13568" width="11.42578125" style="95"/>
    <col min="13569" max="13569" width="57.7109375" style="95" customWidth="1"/>
    <col min="13570" max="13570" width="20" style="95" customWidth="1"/>
    <col min="13571" max="13571" width="19.42578125" style="95" customWidth="1"/>
    <col min="13572" max="13572" width="25.42578125" style="95" customWidth="1"/>
    <col min="13573" max="13573" width="13.42578125" style="95" customWidth="1"/>
    <col min="13574" max="13574" width="20" style="95" customWidth="1"/>
    <col min="13575" max="13575" width="72" style="95" customWidth="1"/>
    <col min="13576" max="13576" width="49.42578125" style="95" customWidth="1"/>
    <col min="13577" max="13577" width="35.140625" style="95" customWidth="1"/>
    <col min="13578" max="13578" width="11.42578125" style="95"/>
    <col min="13579" max="13579" width="14" style="95" bestFit="1" customWidth="1"/>
    <col min="13580" max="13824" width="11.42578125" style="95"/>
    <col min="13825" max="13825" width="57.7109375" style="95" customWidth="1"/>
    <col min="13826" max="13826" width="20" style="95" customWidth="1"/>
    <col min="13827" max="13827" width="19.42578125" style="95" customWidth="1"/>
    <col min="13828" max="13828" width="25.42578125" style="95" customWidth="1"/>
    <col min="13829" max="13829" width="13.42578125" style="95" customWidth="1"/>
    <col min="13830" max="13830" width="20" style="95" customWidth="1"/>
    <col min="13831" max="13831" width="72" style="95" customWidth="1"/>
    <col min="13832" max="13832" width="49.42578125" style="95" customWidth="1"/>
    <col min="13833" max="13833" width="35.140625" style="95" customWidth="1"/>
    <col min="13834" max="13834" width="11.42578125" style="95"/>
    <col min="13835" max="13835" width="14" style="95" bestFit="1" customWidth="1"/>
    <col min="13836" max="14080" width="11.42578125" style="95"/>
    <col min="14081" max="14081" width="57.7109375" style="95" customWidth="1"/>
    <col min="14082" max="14082" width="20" style="95" customWidth="1"/>
    <col min="14083" max="14083" width="19.42578125" style="95" customWidth="1"/>
    <col min="14084" max="14084" width="25.42578125" style="95" customWidth="1"/>
    <col min="14085" max="14085" width="13.42578125" style="95" customWidth="1"/>
    <col min="14086" max="14086" width="20" style="95" customWidth="1"/>
    <col min="14087" max="14087" width="72" style="95" customWidth="1"/>
    <col min="14088" max="14088" width="49.42578125" style="95" customWidth="1"/>
    <col min="14089" max="14089" width="35.140625" style="95" customWidth="1"/>
    <col min="14090" max="14090" width="11.42578125" style="95"/>
    <col min="14091" max="14091" width="14" style="95" bestFit="1" customWidth="1"/>
    <col min="14092" max="14336" width="11.42578125" style="95"/>
    <col min="14337" max="14337" width="57.7109375" style="95" customWidth="1"/>
    <col min="14338" max="14338" width="20" style="95" customWidth="1"/>
    <col min="14339" max="14339" width="19.42578125" style="95" customWidth="1"/>
    <col min="14340" max="14340" width="25.42578125" style="95" customWidth="1"/>
    <col min="14341" max="14341" width="13.42578125" style="95" customWidth="1"/>
    <col min="14342" max="14342" width="20" style="95" customWidth="1"/>
    <col min="14343" max="14343" width="72" style="95" customWidth="1"/>
    <col min="14344" max="14344" width="49.42578125" style="95" customWidth="1"/>
    <col min="14345" max="14345" width="35.140625" style="95" customWidth="1"/>
    <col min="14346" max="14346" width="11.42578125" style="95"/>
    <col min="14347" max="14347" width="14" style="95" bestFit="1" customWidth="1"/>
    <col min="14348" max="14592" width="11.42578125" style="95"/>
    <col min="14593" max="14593" width="57.7109375" style="95" customWidth="1"/>
    <col min="14594" max="14594" width="20" style="95" customWidth="1"/>
    <col min="14595" max="14595" width="19.42578125" style="95" customWidth="1"/>
    <col min="14596" max="14596" width="25.42578125" style="95" customWidth="1"/>
    <col min="14597" max="14597" width="13.42578125" style="95" customWidth="1"/>
    <col min="14598" max="14598" width="20" style="95" customWidth="1"/>
    <col min="14599" max="14599" width="72" style="95" customWidth="1"/>
    <col min="14600" max="14600" width="49.42578125" style="95" customWidth="1"/>
    <col min="14601" max="14601" width="35.140625" style="95" customWidth="1"/>
    <col min="14602" max="14602" width="11.42578125" style="95"/>
    <col min="14603" max="14603" width="14" style="95" bestFit="1" customWidth="1"/>
    <col min="14604" max="14848" width="11.42578125" style="95"/>
    <col min="14849" max="14849" width="57.7109375" style="95" customWidth="1"/>
    <col min="14850" max="14850" width="20" style="95" customWidth="1"/>
    <col min="14851" max="14851" width="19.42578125" style="95" customWidth="1"/>
    <col min="14852" max="14852" width="25.42578125" style="95" customWidth="1"/>
    <col min="14853" max="14853" width="13.42578125" style="95" customWidth="1"/>
    <col min="14854" max="14854" width="20" style="95" customWidth="1"/>
    <col min="14855" max="14855" width="72" style="95" customWidth="1"/>
    <col min="14856" max="14856" width="49.42578125" style="95" customWidth="1"/>
    <col min="14857" max="14857" width="35.140625" style="95" customWidth="1"/>
    <col min="14858" max="14858" width="11.42578125" style="95"/>
    <col min="14859" max="14859" width="14" style="95" bestFit="1" customWidth="1"/>
    <col min="14860" max="15104" width="11.42578125" style="95"/>
    <col min="15105" max="15105" width="57.7109375" style="95" customWidth="1"/>
    <col min="15106" max="15106" width="20" style="95" customWidth="1"/>
    <col min="15107" max="15107" width="19.42578125" style="95" customWidth="1"/>
    <col min="15108" max="15108" width="25.42578125" style="95" customWidth="1"/>
    <col min="15109" max="15109" width="13.42578125" style="95" customWidth="1"/>
    <col min="15110" max="15110" width="20" style="95" customWidth="1"/>
    <col min="15111" max="15111" width="72" style="95" customWidth="1"/>
    <col min="15112" max="15112" width="49.42578125" style="95" customWidth="1"/>
    <col min="15113" max="15113" width="35.140625" style="95" customWidth="1"/>
    <col min="15114" max="15114" width="11.42578125" style="95"/>
    <col min="15115" max="15115" width="14" style="95" bestFit="1" customWidth="1"/>
    <col min="15116" max="15360" width="11.42578125" style="95"/>
    <col min="15361" max="15361" width="57.7109375" style="95" customWidth="1"/>
    <col min="15362" max="15362" width="20" style="95" customWidth="1"/>
    <col min="15363" max="15363" width="19.42578125" style="95" customWidth="1"/>
    <col min="15364" max="15364" width="25.42578125" style="95" customWidth="1"/>
    <col min="15365" max="15365" width="13.42578125" style="95" customWidth="1"/>
    <col min="15366" max="15366" width="20" style="95" customWidth="1"/>
    <col min="15367" max="15367" width="72" style="95" customWidth="1"/>
    <col min="15368" max="15368" width="49.42578125" style="95" customWidth="1"/>
    <col min="15369" max="15369" width="35.140625" style="95" customWidth="1"/>
    <col min="15370" max="15370" width="11.42578125" style="95"/>
    <col min="15371" max="15371" width="14" style="95" bestFit="1" customWidth="1"/>
    <col min="15372" max="15616" width="11.42578125" style="95"/>
    <col min="15617" max="15617" width="57.7109375" style="95" customWidth="1"/>
    <col min="15618" max="15618" width="20" style="95" customWidth="1"/>
    <col min="15619" max="15619" width="19.42578125" style="95" customWidth="1"/>
    <col min="15620" max="15620" width="25.42578125" style="95" customWidth="1"/>
    <col min="15621" max="15621" width="13.42578125" style="95" customWidth="1"/>
    <col min="15622" max="15622" width="20" style="95" customWidth="1"/>
    <col min="15623" max="15623" width="72" style="95" customWidth="1"/>
    <col min="15624" max="15624" width="49.42578125" style="95" customWidth="1"/>
    <col min="15625" max="15625" width="35.140625" style="95" customWidth="1"/>
    <col min="15626" max="15626" width="11.42578125" style="95"/>
    <col min="15627" max="15627" width="14" style="95" bestFit="1" customWidth="1"/>
    <col min="15628" max="15872" width="11.42578125" style="95"/>
    <col min="15873" max="15873" width="57.7109375" style="95" customWidth="1"/>
    <col min="15874" max="15874" width="20" style="95" customWidth="1"/>
    <col min="15875" max="15875" width="19.42578125" style="95" customWidth="1"/>
    <col min="15876" max="15876" width="25.42578125" style="95" customWidth="1"/>
    <col min="15877" max="15877" width="13.42578125" style="95" customWidth="1"/>
    <col min="15878" max="15878" width="20" style="95" customWidth="1"/>
    <col min="15879" max="15879" width="72" style="95" customWidth="1"/>
    <col min="15880" max="15880" width="49.42578125" style="95" customWidth="1"/>
    <col min="15881" max="15881" width="35.140625" style="95" customWidth="1"/>
    <col min="15882" max="15882" width="11.42578125" style="95"/>
    <col min="15883" max="15883" width="14" style="95" bestFit="1" customWidth="1"/>
    <col min="15884" max="16128" width="11.42578125" style="95"/>
    <col min="16129" max="16129" width="57.7109375" style="95" customWidth="1"/>
    <col min="16130" max="16130" width="20" style="95" customWidth="1"/>
    <col min="16131" max="16131" width="19.42578125" style="95" customWidth="1"/>
    <col min="16132" max="16132" width="25.42578125" style="95" customWidth="1"/>
    <col min="16133" max="16133" width="13.42578125" style="95" customWidth="1"/>
    <col min="16134" max="16134" width="20" style="95" customWidth="1"/>
    <col min="16135" max="16135" width="72" style="95" customWidth="1"/>
    <col min="16136" max="16136" width="49.42578125" style="95" customWidth="1"/>
    <col min="16137" max="16137" width="35.140625" style="95" customWidth="1"/>
    <col min="16138" max="16138" width="11.42578125" style="95"/>
    <col min="16139" max="16139" width="14" style="95" bestFit="1" customWidth="1"/>
    <col min="16140" max="16384" width="11.42578125" style="95"/>
  </cols>
  <sheetData>
    <row r="1" spans="1:9" s="91" customFormat="1" ht="117.75" customHeight="1" thickBot="1" x14ac:dyDescent="0.25">
      <c r="A1" s="88"/>
      <c r="B1" s="89"/>
      <c r="C1" s="89"/>
      <c r="D1" s="89"/>
      <c r="E1" s="89"/>
      <c r="F1" s="89"/>
      <c r="G1" s="90"/>
      <c r="H1" s="90"/>
      <c r="I1" s="90"/>
    </row>
    <row r="2" spans="1:9" s="91" customFormat="1" ht="68.25" customHeight="1" thickBot="1" x14ac:dyDescent="0.25">
      <c r="A2" s="501" t="s">
        <v>0</v>
      </c>
      <c r="B2" s="502"/>
      <c r="C2" s="503" t="s">
        <v>522</v>
      </c>
      <c r="D2" s="504"/>
      <c r="E2" s="504"/>
      <c r="F2" s="504"/>
      <c r="G2" s="505"/>
      <c r="H2" s="92" t="s">
        <v>2</v>
      </c>
      <c r="I2" s="93" t="s">
        <v>1022</v>
      </c>
    </row>
    <row r="3" spans="1:9" ht="48.75" customHeight="1" x14ac:dyDescent="0.2">
      <c r="A3" s="506" t="s">
        <v>3</v>
      </c>
      <c r="B3" s="506"/>
      <c r="C3" s="506"/>
      <c r="D3" s="506"/>
      <c r="E3" s="506"/>
      <c r="F3" s="506"/>
      <c r="G3" s="506"/>
      <c r="H3" s="506"/>
      <c r="I3" s="94" t="s">
        <v>4</v>
      </c>
    </row>
    <row r="4" spans="1:9" s="100" customFormat="1" ht="58.5" customHeight="1" x14ac:dyDescent="0.2">
      <c r="A4" s="96" t="s">
        <v>5</v>
      </c>
      <c r="B4" s="97" t="s">
        <v>6</v>
      </c>
      <c r="C4" s="97" t="s">
        <v>7</v>
      </c>
      <c r="D4" s="97" t="s">
        <v>8</v>
      </c>
      <c r="E4" s="97" t="s">
        <v>9</v>
      </c>
      <c r="F4" s="98" t="s">
        <v>10</v>
      </c>
      <c r="G4" s="97" t="s">
        <v>11</v>
      </c>
      <c r="H4" s="97" t="s">
        <v>12</v>
      </c>
      <c r="I4" s="99" t="s">
        <v>13</v>
      </c>
    </row>
    <row r="5" spans="1:9" s="100" customFormat="1" ht="78" customHeight="1" x14ac:dyDescent="0.2">
      <c r="A5" s="101" t="s">
        <v>1023</v>
      </c>
      <c r="B5" s="102" t="s">
        <v>45</v>
      </c>
      <c r="C5" s="265" t="s">
        <v>1024</v>
      </c>
      <c r="D5" s="265" t="s">
        <v>78</v>
      </c>
      <c r="E5" s="352">
        <v>1</v>
      </c>
      <c r="F5" s="240">
        <v>44258</v>
      </c>
      <c r="G5" s="257" t="s">
        <v>1025</v>
      </c>
      <c r="H5" s="257" t="s">
        <v>34</v>
      </c>
      <c r="I5" s="353" t="s">
        <v>1026</v>
      </c>
    </row>
    <row r="6" spans="1:9" s="30" customFormat="1" ht="114" customHeight="1" x14ac:dyDescent="0.2">
      <c r="A6" s="104" t="s">
        <v>523</v>
      </c>
      <c r="B6" s="105" t="s">
        <v>45</v>
      </c>
      <c r="C6" s="106" t="s">
        <v>77</v>
      </c>
      <c r="D6" s="105" t="s">
        <v>35</v>
      </c>
      <c r="E6" s="103">
        <v>847</v>
      </c>
      <c r="F6" s="107">
        <v>43829</v>
      </c>
      <c r="G6" s="108" t="s">
        <v>524</v>
      </c>
      <c r="H6" s="109">
        <v>43831</v>
      </c>
      <c r="I6" s="110" t="s">
        <v>525</v>
      </c>
    </row>
    <row r="7" spans="1:9" s="30" customFormat="1" ht="114" customHeight="1" x14ac:dyDescent="0.2">
      <c r="A7" s="104" t="s">
        <v>526</v>
      </c>
      <c r="B7" s="105" t="s">
        <v>44</v>
      </c>
      <c r="C7" s="106" t="s">
        <v>527</v>
      </c>
      <c r="D7" s="105" t="s">
        <v>35</v>
      </c>
      <c r="E7" s="111">
        <v>1008</v>
      </c>
      <c r="F7" s="107">
        <v>43265</v>
      </c>
      <c r="G7" s="108" t="s">
        <v>528</v>
      </c>
      <c r="H7" s="108" t="s">
        <v>34</v>
      </c>
      <c r="I7" s="110" t="s">
        <v>529</v>
      </c>
    </row>
    <row r="8" spans="1:9" s="30" customFormat="1" ht="114" customHeight="1" x14ac:dyDescent="0.2">
      <c r="A8" s="104" t="s">
        <v>530</v>
      </c>
      <c r="B8" s="105" t="s">
        <v>45</v>
      </c>
      <c r="C8" s="106" t="s">
        <v>531</v>
      </c>
      <c r="D8" s="106" t="s">
        <v>137</v>
      </c>
      <c r="E8" s="111">
        <v>6</v>
      </c>
      <c r="F8" s="107">
        <v>42801</v>
      </c>
      <c r="G8" s="108" t="s">
        <v>532</v>
      </c>
      <c r="H8" s="108" t="s">
        <v>34</v>
      </c>
      <c r="I8" s="110" t="s">
        <v>533</v>
      </c>
    </row>
    <row r="9" spans="1:9" s="30" customFormat="1" ht="114" customHeight="1" x14ac:dyDescent="0.2">
      <c r="A9" s="104" t="s">
        <v>534</v>
      </c>
      <c r="B9" s="105" t="s">
        <v>45</v>
      </c>
      <c r="C9" s="106" t="s">
        <v>77</v>
      </c>
      <c r="D9" s="106" t="s">
        <v>35</v>
      </c>
      <c r="E9" s="103">
        <v>548</v>
      </c>
      <c r="F9" s="107">
        <v>42711</v>
      </c>
      <c r="G9" s="108" t="s">
        <v>535</v>
      </c>
      <c r="H9" s="108" t="s">
        <v>1</v>
      </c>
      <c r="I9" s="110" t="s">
        <v>529</v>
      </c>
    </row>
    <row r="10" spans="1:9" s="30" customFormat="1" ht="114" customHeight="1" x14ac:dyDescent="0.2">
      <c r="A10" s="104" t="s">
        <v>1027</v>
      </c>
      <c r="B10" s="105" t="s">
        <v>45</v>
      </c>
      <c r="C10" s="106" t="s">
        <v>77</v>
      </c>
      <c r="D10" s="106" t="s">
        <v>78</v>
      </c>
      <c r="E10" s="112">
        <v>15</v>
      </c>
      <c r="F10" s="107">
        <v>42286</v>
      </c>
      <c r="G10" s="108" t="s">
        <v>1028</v>
      </c>
      <c r="H10" s="108" t="s">
        <v>34</v>
      </c>
      <c r="I10" s="110" t="s">
        <v>1026</v>
      </c>
    </row>
    <row r="11" spans="1:9" s="30" customFormat="1" ht="114" customHeight="1" x14ac:dyDescent="0.2">
      <c r="A11" s="104" t="s">
        <v>523</v>
      </c>
      <c r="B11" s="105" t="s">
        <v>45</v>
      </c>
      <c r="C11" s="106" t="s">
        <v>77</v>
      </c>
      <c r="D11" s="105" t="s">
        <v>35</v>
      </c>
      <c r="E11" s="111">
        <v>392</v>
      </c>
      <c r="F11" s="107">
        <v>42282</v>
      </c>
      <c r="G11" s="108" t="s">
        <v>536</v>
      </c>
      <c r="H11" s="108" t="s">
        <v>537</v>
      </c>
      <c r="I11" s="110" t="s">
        <v>525</v>
      </c>
    </row>
    <row r="12" spans="1:9" s="30" customFormat="1" ht="114" customHeight="1" x14ac:dyDescent="0.2">
      <c r="A12" s="104" t="s">
        <v>538</v>
      </c>
      <c r="B12" s="105" t="s">
        <v>44</v>
      </c>
      <c r="C12" s="106" t="s">
        <v>119</v>
      </c>
      <c r="D12" s="106" t="s">
        <v>19</v>
      </c>
      <c r="E12" s="111">
        <v>1757</v>
      </c>
      <c r="F12" s="107">
        <v>42191</v>
      </c>
      <c r="G12" s="108" t="s">
        <v>539</v>
      </c>
      <c r="H12" s="108" t="s">
        <v>34</v>
      </c>
      <c r="I12" s="110" t="s">
        <v>529</v>
      </c>
    </row>
    <row r="13" spans="1:9" s="30" customFormat="1" ht="114" customHeight="1" x14ac:dyDescent="0.2">
      <c r="A13" s="104" t="s">
        <v>540</v>
      </c>
      <c r="B13" s="105" t="s">
        <v>44</v>
      </c>
      <c r="C13" s="106" t="s">
        <v>119</v>
      </c>
      <c r="D13" s="106" t="s">
        <v>19</v>
      </c>
      <c r="E13" s="111">
        <v>1755</v>
      </c>
      <c r="F13" s="107">
        <v>42185</v>
      </c>
      <c r="G13" s="108" t="s">
        <v>33</v>
      </c>
      <c r="H13" s="108" t="s">
        <v>34</v>
      </c>
      <c r="I13" s="110" t="s">
        <v>529</v>
      </c>
    </row>
    <row r="14" spans="1:9" s="30" customFormat="1" ht="114" customHeight="1" x14ac:dyDescent="0.2">
      <c r="A14" s="104" t="s">
        <v>541</v>
      </c>
      <c r="B14" s="105" t="s">
        <v>44</v>
      </c>
      <c r="C14" s="106" t="s">
        <v>119</v>
      </c>
      <c r="D14" s="106" t="s">
        <v>17</v>
      </c>
      <c r="E14" s="237">
        <v>1081</v>
      </c>
      <c r="F14" s="240">
        <v>42150</v>
      </c>
      <c r="G14" s="257" t="s">
        <v>542</v>
      </c>
      <c r="H14" s="108" t="s">
        <v>543</v>
      </c>
      <c r="I14" s="110" t="s">
        <v>529</v>
      </c>
    </row>
    <row r="15" spans="1:9" s="30" customFormat="1" ht="114" customHeight="1" x14ac:dyDescent="0.2">
      <c r="A15" s="104" t="s">
        <v>544</v>
      </c>
      <c r="B15" s="105" t="s">
        <v>44</v>
      </c>
      <c r="C15" s="106" t="s">
        <v>527</v>
      </c>
      <c r="D15" s="105" t="s">
        <v>35</v>
      </c>
      <c r="E15" s="111">
        <v>2573</v>
      </c>
      <c r="F15" s="107">
        <v>41985</v>
      </c>
      <c r="G15" s="108" t="s">
        <v>545</v>
      </c>
      <c r="H15" s="108" t="s">
        <v>34</v>
      </c>
      <c r="I15" s="110" t="s">
        <v>529</v>
      </c>
    </row>
    <row r="16" spans="1:9" s="30" customFormat="1" ht="114" customHeight="1" x14ac:dyDescent="0.2">
      <c r="A16" s="104" t="s">
        <v>546</v>
      </c>
      <c r="B16" s="105" t="s">
        <v>45</v>
      </c>
      <c r="C16" s="106" t="s">
        <v>77</v>
      </c>
      <c r="D16" s="105" t="s">
        <v>35</v>
      </c>
      <c r="E16" s="111">
        <v>197</v>
      </c>
      <c r="F16" s="107">
        <v>41782</v>
      </c>
      <c r="G16" s="108" t="s">
        <v>547</v>
      </c>
      <c r="H16" s="108" t="s">
        <v>34</v>
      </c>
      <c r="I16" s="110" t="s">
        <v>529</v>
      </c>
    </row>
    <row r="17" spans="1:9" s="30" customFormat="1" ht="114" customHeight="1" x14ac:dyDescent="0.2">
      <c r="A17" s="104" t="s">
        <v>541</v>
      </c>
      <c r="B17" s="105" t="s">
        <v>44</v>
      </c>
      <c r="C17" s="106" t="s">
        <v>119</v>
      </c>
      <c r="D17" s="106" t="s">
        <v>19</v>
      </c>
      <c r="E17" s="111">
        <v>1712</v>
      </c>
      <c r="F17" s="107">
        <v>41704</v>
      </c>
      <c r="G17" s="108" t="s">
        <v>30</v>
      </c>
      <c r="H17" s="108" t="s">
        <v>548</v>
      </c>
      <c r="I17" s="110" t="s">
        <v>529</v>
      </c>
    </row>
    <row r="18" spans="1:9" s="30" customFormat="1" ht="114" customHeight="1" x14ac:dyDescent="0.2">
      <c r="A18" s="113" t="s">
        <v>549</v>
      </c>
      <c r="B18" s="105" t="s">
        <v>44</v>
      </c>
      <c r="C18" s="106" t="s">
        <v>119</v>
      </c>
      <c r="D18" s="106" t="s">
        <v>17</v>
      </c>
      <c r="E18" s="103">
        <v>1377</v>
      </c>
      <c r="F18" s="107">
        <v>41452</v>
      </c>
      <c r="G18" s="108" t="s">
        <v>550</v>
      </c>
      <c r="H18" s="108" t="s">
        <v>1</v>
      </c>
      <c r="I18" s="110" t="s">
        <v>529</v>
      </c>
    </row>
    <row r="19" spans="1:9" s="30" customFormat="1" ht="114" customHeight="1" x14ac:dyDescent="0.2">
      <c r="A19" s="104" t="s">
        <v>551</v>
      </c>
      <c r="B19" s="105" t="s">
        <v>44</v>
      </c>
      <c r="C19" s="106" t="s">
        <v>119</v>
      </c>
      <c r="D19" s="106" t="s">
        <v>19</v>
      </c>
      <c r="E19" s="111">
        <v>1618</v>
      </c>
      <c r="F19" s="107">
        <v>41332</v>
      </c>
      <c r="G19" s="108" t="s">
        <v>552</v>
      </c>
      <c r="H19" s="108" t="s">
        <v>34</v>
      </c>
      <c r="I19" s="110" t="s">
        <v>529</v>
      </c>
    </row>
    <row r="20" spans="1:9" s="30" customFormat="1" ht="114" customHeight="1" x14ac:dyDescent="0.2">
      <c r="A20" s="104" t="s">
        <v>553</v>
      </c>
      <c r="B20" s="105" t="s">
        <v>44</v>
      </c>
      <c r="C20" s="106" t="s">
        <v>527</v>
      </c>
      <c r="D20" s="105" t="s">
        <v>35</v>
      </c>
      <c r="E20" s="111">
        <v>2641</v>
      </c>
      <c r="F20" s="107">
        <v>41260</v>
      </c>
      <c r="G20" s="108" t="s">
        <v>554</v>
      </c>
      <c r="H20" s="108" t="s">
        <v>34</v>
      </c>
      <c r="I20" s="110" t="s">
        <v>529</v>
      </c>
    </row>
    <row r="21" spans="1:9" s="30" customFormat="1" ht="114" customHeight="1" x14ac:dyDescent="0.2">
      <c r="A21" s="104" t="s">
        <v>534</v>
      </c>
      <c r="B21" s="105" t="s">
        <v>45</v>
      </c>
      <c r="C21" s="106" t="s">
        <v>555</v>
      </c>
      <c r="D21" s="106" t="s">
        <v>46</v>
      </c>
      <c r="E21" s="111">
        <v>505</v>
      </c>
      <c r="F21" s="107">
        <v>41248</v>
      </c>
      <c r="G21" s="108" t="s">
        <v>556</v>
      </c>
      <c r="H21" s="108" t="s">
        <v>557</v>
      </c>
      <c r="I21" s="110" t="s">
        <v>529</v>
      </c>
    </row>
    <row r="22" spans="1:9" s="30" customFormat="1" ht="114" customHeight="1" x14ac:dyDescent="0.2">
      <c r="A22" s="113" t="s">
        <v>549</v>
      </c>
      <c r="B22" s="105" t="s">
        <v>44</v>
      </c>
      <c r="C22" s="106" t="s">
        <v>119</v>
      </c>
      <c r="D22" s="106" t="s">
        <v>19</v>
      </c>
      <c r="E22" s="111">
        <v>1581</v>
      </c>
      <c r="F22" s="107">
        <v>41199</v>
      </c>
      <c r="G22" s="108" t="s">
        <v>558</v>
      </c>
      <c r="H22" s="108" t="s">
        <v>559</v>
      </c>
      <c r="I22" s="110" t="s">
        <v>529</v>
      </c>
    </row>
    <row r="23" spans="1:9" s="30" customFormat="1" ht="114" customHeight="1" x14ac:dyDescent="0.2">
      <c r="A23" s="104" t="s">
        <v>560</v>
      </c>
      <c r="B23" s="105" t="s">
        <v>44</v>
      </c>
      <c r="C23" s="106" t="s">
        <v>527</v>
      </c>
      <c r="D23" s="105" t="s">
        <v>35</v>
      </c>
      <c r="E23" s="111">
        <v>19</v>
      </c>
      <c r="F23" s="107">
        <v>40918</v>
      </c>
      <c r="G23" s="108" t="s">
        <v>27</v>
      </c>
      <c r="H23" s="108" t="s">
        <v>34</v>
      </c>
      <c r="I23" s="110" t="s">
        <v>529</v>
      </c>
    </row>
    <row r="24" spans="1:9" s="30" customFormat="1" ht="114" customHeight="1" x14ac:dyDescent="0.2">
      <c r="A24" s="104" t="s">
        <v>561</v>
      </c>
      <c r="B24" s="105" t="s">
        <v>45</v>
      </c>
      <c r="C24" s="106" t="s">
        <v>77</v>
      </c>
      <c r="D24" s="106" t="s">
        <v>78</v>
      </c>
      <c r="E24" s="111">
        <v>22</v>
      </c>
      <c r="F24" s="107">
        <v>40904</v>
      </c>
      <c r="G24" s="108" t="s">
        <v>562</v>
      </c>
      <c r="H24" s="108" t="s">
        <v>34</v>
      </c>
      <c r="I24" s="110" t="s">
        <v>529</v>
      </c>
    </row>
    <row r="25" spans="1:9" s="30" customFormat="1" ht="114" customHeight="1" x14ac:dyDescent="0.2">
      <c r="A25" s="104" t="s">
        <v>563</v>
      </c>
      <c r="B25" s="105" t="s">
        <v>45</v>
      </c>
      <c r="C25" s="106" t="s">
        <v>77</v>
      </c>
      <c r="D25" s="105" t="s">
        <v>35</v>
      </c>
      <c r="E25" s="111">
        <v>503</v>
      </c>
      <c r="F25" s="107">
        <v>40863</v>
      </c>
      <c r="G25" s="108" t="s">
        <v>52</v>
      </c>
      <c r="H25" s="108" t="s">
        <v>34</v>
      </c>
      <c r="I25" s="110" t="s">
        <v>529</v>
      </c>
    </row>
    <row r="26" spans="1:9" s="30" customFormat="1" ht="114" customHeight="1" x14ac:dyDescent="0.2">
      <c r="A26" s="104" t="s">
        <v>564</v>
      </c>
      <c r="B26" s="105" t="s">
        <v>44</v>
      </c>
      <c r="C26" s="106" t="s">
        <v>119</v>
      </c>
      <c r="D26" s="106" t="s">
        <v>19</v>
      </c>
      <c r="E26" s="111">
        <v>1474</v>
      </c>
      <c r="F26" s="107">
        <v>40736</v>
      </c>
      <c r="G26" s="108" t="s">
        <v>565</v>
      </c>
      <c r="H26" s="108" t="s">
        <v>34</v>
      </c>
      <c r="I26" s="110" t="s">
        <v>529</v>
      </c>
    </row>
    <row r="27" spans="1:9" s="30" customFormat="1" ht="114" customHeight="1" x14ac:dyDescent="0.2">
      <c r="A27" s="104" t="s">
        <v>566</v>
      </c>
      <c r="B27" s="105" t="s">
        <v>44</v>
      </c>
      <c r="C27" s="106" t="s">
        <v>119</v>
      </c>
      <c r="D27" s="106" t="s">
        <v>19</v>
      </c>
      <c r="E27" s="111">
        <v>1437</v>
      </c>
      <c r="F27" s="107">
        <v>40551</v>
      </c>
      <c r="G27" s="108" t="s">
        <v>567</v>
      </c>
      <c r="H27" s="108" t="s">
        <v>34</v>
      </c>
      <c r="I27" s="110" t="s">
        <v>529</v>
      </c>
    </row>
    <row r="28" spans="1:9" s="30" customFormat="1" ht="114" customHeight="1" x14ac:dyDescent="0.2">
      <c r="A28" s="104" t="s">
        <v>568</v>
      </c>
      <c r="B28" s="105" t="s">
        <v>45</v>
      </c>
      <c r="C28" s="106" t="s">
        <v>77</v>
      </c>
      <c r="D28" s="105" t="s">
        <v>35</v>
      </c>
      <c r="E28" s="111">
        <v>371</v>
      </c>
      <c r="F28" s="107">
        <v>40421</v>
      </c>
      <c r="G28" s="108" t="s">
        <v>569</v>
      </c>
      <c r="H28" s="108" t="s">
        <v>34</v>
      </c>
      <c r="I28" s="110" t="s">
        <v>529</v>
      </c>
    </row>
    <row r="29" spans="1:9" s="30" customFormat="1" ht="114" customHeight="1" x14ac:dyDescent="0.2">
      <c r="A29" s="104" t="s">
        <v>570</v>
      </c>
      <c r="B29" s="105" t="s">
        <v>45</v>
      </c>
      <c r="C29" s="106" t="s">
        <v>77</v>
      </c>
      <c r="D29" s="105" t="s">
        <v>35</v>
      </c>
      <c r="E29" s="111">
        <v>166</v>
      </c>
      <c r="F29" s="107">
        <v>40302</v>
      </c>
      <c r="G29" s="108" t="s">
        <v>571</v>
      </c>
      <c r="H29" s="108" t="s">
        <v>34</v>
      </c>
      <c r="I29" s="110" t="s">
        <v>529</v>
      </c>
    </row>
    <row r="30" spans="1:9" s="30" customFormat="1" ht="114" customHeight="1" x14ac:dyDescent="0.2">
      <c r="A30" s="104" t="s">
        <v>572</v>
      </c>
      <c r="B30" s="105" t="s">
        <v>44</v>
      </c>
      <c r="C30" s="106" t="s">
        <v>51</v>
      </c>
      <c r="D30" s="106" t="s">
        <v>573</v>
      </c>
      <c r="E30" s="111">
        <v>3649</v>
      </c>
      <c r="F30" s="107">
        <v>40252</v>
      </c>
      <c r="G30" s="108" t="s">
        <v>574</v>
      </c>
      <c r="H30" s="108" t="s">
        <v>34</v>
      </c>
      <c r="I30" s="110" t="s">
        <v>529</v>
      </c>
    </row>
    <row r="31" spans="1:9" s="30" customFormat="1" ht="114" customHeight="1" x14ac:dyDescent="0.2">
      <c r="A31" s="104" t="s">
        <v>572</v>
      </c>
      <c r="B31" s="105" t="s">
        <v>44</v>
      </c>
      <c r="C31" s="106" t="s">
        <v>527</v>
      </c>
      <c r="D31" s="105" t="s">
        <v>35</v>
      </c>
      <c r="E31" s="111">
        <v>2623</v>
      </c>
      <c r="F31" s="107">
        <v>40007</v>
      </c>
      <c r="G31" s="108" t="s">
        <v>575</v>
      </c>
      <c r="H31" s="108" t="s">
        <v>34</v>
      </c>
      <c r="I31" s="110" t="s">
        <v>529</v>
      </c>
    </row>
    <row r="32" spans="1:9" s="30" customFormat="1" ht="114" customHeight="1" x14ac:dyDescent="0.2">
      <c r="A32" s="104" t="s">
        <v>576</v>
      </c>
      <c r="B32" s="105" t="s">
        <v>45</v>
      </c>
      <c r="C32" s="106" t="s">
        <v>77</v>
      </c>
      <c r="D32" s="105" t="s">
        <v>35</v>
      </c>
      <c r="E32" s="111">
        <v>470</v>
      </c>
      <c r="F32" s="107">
        <v>39367</v>
      </c>
      <c r="G32" s="108" t="s">
        <v>577</v>
      </c>
      <c r="H32" s="108" t="s">
        <v>34</v>
      </c>
      <c r="I32" s="110" t="s">
        <v>529</v>
      </c>
    </row>
    <row r="33" spans="1:9" s="30" customFormat="1" ht="114" customHeight="1" x14ac:dyDescent="0.2">
      <c r="A33" s="104" t="s">
        <v>578</v>
      </c>
      <c r="B33" s="105" t="s">
        <v>44</v>
      </c>
      <c r="C33" s="106" t="s">
        <v>119</v>
      </c>
      <c r="D33" s="106" t="s">
        <v>19</v>
      </c>
      <c r="E33" s="111">
        <v>962</v>
      </c>
      <c r="F33" s="107">
        <v>38541</v>
      </c>
      <c r="G33" s="108" t="s">
        <v>579</v>
      </c>
      <c r="H33" s="108" t="s">
        <v>580</v>
      </c>
      <c r="I33" s="110" t="s">
        <v>529</v>
      </c>
    </row>
    <row r="34" spans="1:9" s="30" customFormat="1" ht="114" customHeight="1" x14ac:dyDescent="0.2">
      <c r="A34" s="104" t="s">
        <v>581</v>
      </c>
      <c r="B34" s="105" t="s">
        <v>44</v>
      </c>
      <c r="C34" s="106" t="s">
        <v>119</v>
      </c>
      <c r="D34" s="106" t="s">
        <v>19</v>
      </c>
      <c r="E34" s="111">
        <v>850</v>
      </c>
      <c r="F34" s="107">
        <v>37943</v>
      </c>
      <c r="G34" s="108" t="s">
        <v>582</v>
      </c>
      <c r="H34" s="108" t="s">
        <v>34</v>
      </c>
      <c r="I34" s="110" t="s">
        <v>529</v>
      </c>
    </row>
    <row r="35" spans="1:9" s="30" customFormat="1" ht="114" customHeight="1" x14ac:dyDescent="0.2">
      <c r="A35" s="114" t="s">
        <v>551</v>
      </c>
      <c r="B35" s="115" t="s">
        <v>44</v>
      </c>
      <c r="C35" s="116" t="s">
        <v>583</v>
      </c>
      <c r="D35" s="116" t="s">
        <v>1029</v>
      </c>
      <c r="E35" s="117" t="s">
        <v>521</v>
      </c>
      <c r="F35" s="118">
        <v>33433</v>
      </c>
      <c r="G35" s="119" t="s">
        <v>584</v>
      </c>
      <c r="H35" s="108" t="s">
        <v>34</v>
      </c>
      <c r="I35" s="120" t="s">
        <v>529</v>
      </c>
    </row>
    <row r="36" spans="1:9" s="30" customFormat="1" ht="34.5" customHeight="1" x14ac:dyDescent="0.2">
      <c r="A36" s="507" t="s">
        <v>38</v>
      </c>
      <c r="B36" s="507"/>
      <c r="C36" s="121" t="s">
        <v>39</v>
      </c>
      <c r="D36" s="508" t="s">
        <v>1030</v>
      </c>
      <c r="E36" s="508"/>
      <c r="F36" s="508"/>
      <c r="G36" s="508"/>
      <c r="H36" s="509" t="s">
        <v>40</v>
      </c>
      <c r="I36" s="478" t="s">
        <v>1138</v>
      </c>
    </row>
    <row r="37" spans="1:9" ht="27.75" customHeight="1" x14ac:dyDescent="0.2">
      <c r="A37" s="507"/>
      <c r="B37" s="507"/>
      <c r="C37" s="122" t="s">
        <v>41</v>
      </c>
      <c r="D37" s="500" t="s">
        <v>585</v>
      </c>
      <c r="E37" s="500"/>
      <c r="F37" s="500"/>
      <c r="G37" s="500"/>
      <c r="H37" s="509"/>
      <c r="I37" s="479"/>
    </row>
    <row r="38" spans="1:9" s="123" customFormat="1" x14ac:dyDescent="0.2">
      <c r="A38" s="91"/>
      <c r="C38" s="95"/>
      <c r="D38" s="95"/>
      <c r="E38" s="95"/>
      <c r="F38" s="95"/>
      <c r="G38" s="124"/>
      <c r="H38" s="124"/>
      <c r="I38" s="95"/>
    </row>
  </sheetData>
  <mergeCells count="8">
    <mergeCell ref="I36:I37"/>
    <mergeCell ref="D37:G37"/>
    <mergeCell ref="A2:B2"/>
    <mergeCell ref="C2:G2"/>
    <mergeCell ref="A3:H3"/>
    <mergeCell ref="A36:B37"/>
    <mergeCell ref="D36:G36"/>
    <mergeCell ref="H36:H37"/>
  </mergeCells>
  <hyperlinks>
    <hyperlink ref="E12" r:id="rId1" display="http://sisjur.bogotajuridica.gov.co/sisjur/normas/Norma1.jsp?i=62230" xr:uid="{EA0E9688-0C73-4F11-9899-79A4FC3A7644}"/>
    <hyperlink ref="E22" r:id="rId2" display="http://sisjur.bogotajuridica.gov.co/sisjur/normas/Norma1.jsp?i=49981" xr:uid="{B868205B-8840-4BF3-BDBE-A4024C4B731F}"/>
    <hyperlink ref="E13" r:id="rId3" display="http://sisjur.bogotajuridica.gov.co/sisjur/normas/Norma1.jsp?i=62152" xr:uid="{279C2AA3-8F46-4469-97F7-E0963DDA0631}"/>
    <hyperlink ref="E17" r:id="rId4" display="http://sisjur.bogotajuridica.gov.co/sisjur/normas/Norma1.jsp?i=56882" xr:uid="{19BDE7E5-0AE3-4825-90C2-4AE02CCDA9E3}"/>
    <hyperlink ref="E19" r:id="rId5" display="http://sisjur.bogotajuridica.gov.co/sisjur/normas/Norma1.jsp?i=52081" xr:uid="{B7B1AB30-8E83-490D-8C31-AD5FB2558D19}"/>
    <hyperlink ref="E27" r:id="rId6" display="http://sisjur.bogotajuridica.gov.co/sisjur/normas/Norma1.jsp?i=41249" xr:uid="{2C023A99-DEF8-424C-9CDB-E270EAAA855A}"/>
    <hyperlink ref="E26" r:id="rId7" display="http://sisjur.bogotajuridica.gov.co/sisjur/normas/Norma1.jsp?i=43292" xr:uid="{01865B3F-1417-4B94-BFC4-63BCB5C638FD}"/>
    <hyperlink ref="E33" r:id="rId8" display="http://sisjur.bogotajuridica.gov.co/sisjur/normas/Norma1.jsp?i=17004" xr:uid="{65E3B768-3E77-45C4-A5EB-223F70501715}"/>
    <hyperlink ref="E34" r:id="rId9" display="http://sisjur.bogotajuridica.gov.co/sisjur/normas/Norma1.jsp?i=10570" xr:uid="{54F38869-38C0-4F2C-98EE-0756E7E7888E}"/>
    <hyperlink ref="E7" r:id="rId10" display="http://sisjur.bogotajuridica.gov.co/sisjur/normas/Norma1.jsp?i=78955" xr:uid="{86EDDEE0-3535-43D9-B5E6-9D228E58D006}"/>
    <hyperlink ref="E15" r:id="rId11" display="http://sisjur.bogotajuridica.gov.co/sisjur/normas/Norma1.jsp?i=60596" xr:uid="{08DED2BC-2CAA-425F-996D-F76A88922B40}"/>
    <hyperlink ref="E23" r:id="rId12" display="http://sisjur.bogotajuridica.gov.co/sisjur/normas/Norma1.jsp?i=45322" xr:uid="{F39EBD61-258A-4D16-9373-BC48CAD2A593}"/>
    <hyperlink ref="E20" r:id="rId13" display="http://sisjur.bogotajuridica.gov.co/sisjur/normas/Norma1.jsp?i=50959" xr:uid="{5EFF0CA2-1FE2-4D87-AE76-893ADA897450}"/>
    <hyperlink ref="E31" r:id="rId14" display="http://sisjur.bogotajuridica.gov.co/sisjur/normas/Norma1.jsp?i=36842" xr:uid="{429A3F59-A29F-4F87-9875-8B3879EA9E0A}"/>
    <hyperlink ref="E21" r:id="rId15" display="http://sisjur.bogotajuridica.gov.co/sisjur/normas/Norma1.jsp?i=50845" xr:uid="{885FB4EF-BA2E-4FA2-8AEF-52D7C6E6F413}"/>
    <hyperlink ref="E11" r:id="rId16" display="http://sisjur.bogotajuridica.gov.co/sisjur/normas/Norma1.jsp?i=63143" xr:uid="{9FFAE2DA-DB39-4796-8734-9E36DE4C6DD5}"/>
    <hyperlink ref="E16" r:id="rId17" display="http://sisjur.bogotajuridica.gov.co/sisjur/normas/Norma1.jsp?i=57396" xr:uid="{41BF78DB-FBA4-43C2-BF97-B87A61A4E21A}"/>
    <hyperlink ref="E25" r:id="rId18" display="http://sisjur.bogotajuridica.gov.co/sisjur/normas/Norma1.jsp?i=44692" xr:uid="{D97DCB9E-AC29-4DC3-B919-6B2160231E84}"/>
    <hyperlink ref="E28" r:id="rId19" display="http://sisjur.bogotajuridica.gov.co/sisjur/normas/Norma1.jsp?i=40685" xr:uid="{77362206-F56F-405F-90F8-8C9A9ED96835}"/>
    <hyperlink ref="E29" r:id="rId20" display="http://sisjur.bogotajuridica.gov.co/sisjur/normas/Norma1.jsp?i=39454" xr:uid="{6A09387D-12A9-47AA-B6DD-5B1686CDE0FD}"/>
    <hyperlink ref="E32" r:id="rId21" display="http://sisjur.bogotajuridica.gov.co/sisjur/normas/Norma1.jsp?i=27092" xr:uid="{03438C33-EA30-4EF3-8052-297FE479F040}"/>
    <hyperlink ref="E30" r:id="rId22" display="https://www.mintic.gov.co/portal/604/articles-3507_documento.pdf" xr:uid="{D1B96509-092E-4FDA-886A-E56F916AFF77}"/>
    <hyperlink ref="E24" r:id="rId23" display="http://sisjur.bogotajuridica.gov.co/sisjur/normas/Norma1.jsp?i=45545" xr:uid="{50C3AC4A-6BE1-4CB3-B7FB-BD5A2B9D6B00}"/>
    <hyperlink ref="E8" r:id="rId24" display="http://sisjur.bogotajuridica.gov.co/sisjur/normas/Norma1.jsp?i=70051" xr:uid="{4E8BA1D4-735C-41F1-8060-E8A4E82CC775}"/>
    <hyperlink ref="E35" r:id="rId25" xr:uid="{CDAAC2B3-4179-4B78-B49B-99CDF1E1239F}"/>
    <hyperlink ref="E6" r:id="rId26" location="34" display="34" xr:uid="{A169FDC4-11D6-4D4C-8062-8F564B3AB2B2}"/>
    <hyperlink ref="E9" r:id="rId27" location="9" display="9" xr:uid="{20844A44-2513-47EC-9570-E4669F86C4B1}"/>
    <hyperlink ref="E18" r:id="rId28" location="0" display="http://sisjur.bogotajuridica.gov.co/sisjur/normas/Norma1.jsp?i=53646 - 0" xr:uid="{7B6C9318-C088-4DC5-8130-A46E6DEBDB54}"/>
    <hyperlink ref="E5" r:id="rId29" display="https://secretariageneral.gov.co/transparencia/normatividad/lineamientos/directiva-conjunta-001-2021" xr:uid="{89697B0A-3ACA-4018-95AF-D28DCAF30DCB}"/>
    <hyperlink ref="E10" r:id="rId30" display="https://www.alcaldiabogota.gov.co/sisjur/normas/Norma1.jsp?i=63146" xr:uid="{23C9E566-4099-474D-BCE9-0F074BDBB9A5}"/>
  </hyperlinks>
  <printOptions horizontalCentered="1"/>
  <pageMargins left="0.23622047244094491" right="0.23622047244094491" top="0.31496062992125984" bottom="0.19685039370078741" header="0" footer="0"/>
  <pageSetup paperSize="14" scale="40" fitToHeight="40" orientation="landscape" r:id="rId31"/>
  <headerFooter>
    <oddHeader xml:space="preserve">&amp;R
</oddHeader>
    <oddFooter xml:space="preserve">&amp;LV3-11-03-2020
</oddFooter>
  </headerFooter>
  <drawing r:id="rId32"/>
  <legacyDrawing r:id="rId33"/>
  <tableParts count="1">
    <tablePart r:id="rId3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4491-7F85-4632-9E98-A9BD9F64C087}">
  <sheetPr>
    <tabColor rgb="FFFF0000"/>
  </sheetPr>
  <dimension ref="A1:AA423"/>
  <sheetViews>
    <sheetView view="pageBreakPreview" topLeftCell="A8" zoomScale="70" zoomScaleNormal="100" zoomScaleSheetLayoutView="70" workbookViewId="0">
      <selection activeCell="G42" sqref="G42"/>
    </sheetView>
  </sheetViews>
  <sheetFormatPr baseColWidth="10" defaultColWidth="14.42578125" defaultRowHeight="15" customHeight="1" x14ac:dyDescent="0.2"/>
  <cols>
    <col min="1" max="1" width="20" style="589" customWidth="1"/>
    <col min="2" max="2" width="14.42578125" style="589" customWidth="1"/>
    <col min="3" max="3" width="24.42578125" style="589" customWidth="1"/>
    <col min="4" max="4" width="46.7109375" style="589" customWidth="1"/>
    <col min="5" max="5" width="53.7109375" style="589" customWidth="1"/>
    <col min="6" max="6" width="20" style="589" customWidth="1"/>
    <col min="7" max="7" width="69" style="589" customWidth="1"/>
    <col min="8" max="8" width="53.28515625" style="589" customWidth="1"/>
    <col min="9" max="9" width="96.85546875" style="589" customWidth="1"/>
    <col min="10" max="24" width="10" style="589" customWidth="1"/>
    <col min="25" max="16384" width="14.42578125" style="589"/>
  </cols>
  <sheetData>
    <row r="1" spans="1:26" ht="156.75" customHeight="1" x14ac:dyDescent="0.2">
      <c r="A1" s="627"/>
      <c r="B1" s="628"/>
      <c r="C1" s="627"/>
      <c r="D1" s="627"/>
      <c r="E1" s="627"/>
      <c r="F1" s="627"/>
      <c r="G1" s="627"/>
      <c r="H1" s="627"/>
      <c r="I1" s="629"/>
      <c r="J1" s="587"/>
      <c r="K1" s="587"/>
      <c r="L1" s="587"/>
      <c r="M1" s="587"/>
      <c r="N1" s="587"/>
      <c r="O1" s="587"/>
      <c r="P1" s="587"/>
      <c r="Q1" s="587"/>
      <c r="R1" s="587"/>
      <c r="S1" s="587"/>
      <c r="T1" s="587"/>
      <c r="U1" s="587"/>
      <c r="V1" s="587"/>
      <c r="W1" s="587"/>
      <c r="X1" s="587"/>
      <c r="Y1" s="587"/>
      <c r="Z1" s="588"/>
    </row>
    <row r="2" spans="1:26" ht="63.75" customHeight="1" x14ac:dyDescent="0.2">
      <c r="A2" s="630" t="s">
        <v>0</v>
      </c>
      <c r="B2" s="631"/>
      <c r="C2" s="632" t="s">
        <v>56</v>
      </c>
      <c r="D2" s="631"/>
      <c r="E2" s="631"/>
      <c r="F2" s="631"/>
      <c r="G2" s="631"/>
      <c r="H2" s="627" t="s">
        <v>2</v>
      </c>
      <c r="I2" s="633" t="s">
        <v>57</v>
      </c>
      <c r="J2" s="587"/>
      <c r="K2" s="587"/>
      <c r="L2" s="587"/>
      <c r="M2" s="587"/>
      <c r="N2" s="587"/>
      <c r="O2" s="587"/>
      <c r="P2" s="587"/>
      <c r="Q2" s="587"/>
      <c r="R2" s="587"/>
      <c r="S2" s="587"/>
      <c r="T2" s="587"/>
      <c r="U2" s="587"/>
      <c r="V2" s="587"/>
      <c r="W2" s="587"/>
      <c r="X2" s="587"/>
      <c r="Y2" s="587"/>
      <c r="Z2" s="588"/>
    </row>
    <row r="3" spans="1:26" ht="48.75" customHeight="1" x14ac:dyDescent="0.2">
      <c r="A3" s="634" t="s">
        <v>3</v>
      </c>
      <c r="B3" s="631"/>
      <c r="C3" s="631"/>
      <c r="D3" s="631"/>
      <c r="E3" s="631"/>
      <c r="F3" s="631"/>
      <c r="G3" s="631"/>
      <c r="H3" s="631"/>
      <c r="I3" s="635" t="s">
        <v>4</v>
      </c>
      <c r="J3" s="590"/>
      <c r="K3" s="590"/>
      <c r="L3" s="590"/>
      <c r="M3" s="590"/>
      <c r="N3" s="590"/>
      <c r="O3" s="590"/>
      <c r="P3" s="590"/>
      <c r="Q3" s="590"/>
      <c r="R3" s="590"/>
      <c r="S3" s="590"/>
      <c r="T3" s="590"/>
      <c r="U3" s="590"/>
      <c r="V3" s="590"/>
      <c r="W3" s="590"/>
      <c r="X3" s="590"/>
      <c r="Y3" s="587"/>
      <c r="Z3" s="588"/>
    </row>
    <row r="4" spans="1:26" ht="63.75" customHeight="1" x14ac:dyDescent="0.2">
      <c r="A4" s="636" t="s">
        <v>5</v>
      </c>
      <c r="B4" s="637" t="s">
        <v>6</v>
      </c>
      <c r="C4" s="637" t="s">
        <v>7</v>
      </c>
      <c r="D4" s="637" t="s">
        <v>8</v>
      </c>
      <c r="E4" s="637" t="s">
        <v>9</v>
      </c>
      <c r="F4" s="637" t="s">
        <v>10</v>
      </c>
      <c r="G4" s="638" t="s">
        <v>11</v>
      </c>
      <c r="H4" s="638" t="s">
        <v>12</v>
      </c>
      <c r="I4" s="639" t="s">
        <v>13</v>
      </c>
      <c r="J4" s="591"/>
      <c r="K4" s="591"/>
      <c r="L4" s="591"/>
      <c r="M4" s="591"/>
      <c r="N4" s="591"/>
      <c r="O4" s="591"/>
      <c r="P4" s="591"/>
      <c r="Q4" s="591"/>
      <c r="R4" s="591"/>
      <c r="S4" s="591"/>
      <c r="T4" s="591"/>
      <c r="U4" s="592"/>
      <c r="V4" s="593"/>
      <c r="W4" s="593"/>
      <c r="X4" s="593"/>
      <c r="Y4" s="594"/>
      <c r="Z4" s="595"/>
    </row>
    <row r="5" spans="1:26" ht="94.5" customHeight="1" x14ac:dyDescent="0.25">
      <c r="A5" s="640" t="s">
        <v>74</v>
      </c>
      <c r="B5" s="641" t="s">
        <v>75</v>
      </c>
      <c r="C5" s="642" t="s">
        <v>43</v>
      </c>
      <c r="D5" s="642" t="s">
        <v>96</v>
      </c>
      <c r="E5" s="643" t="s">
        <v>1558</v>
      </c>
      <c r="F5" s="644">
        <v>44371</v>
      </c>
      <c r="G5" s="645" t="s">
        <v>97</v>
      </c>
      <c r="H5" s="646" t="s">
        <v>1559</v>
      </c>
      <c r="I5" s="647" t="s">
        <v>1560</v>
      </c>
      <c r="J5" s="596"/>
      <c r="K5" s="596"/>
      <c r="L5" s="596"/>
      <c r="M5" s="596"/>
      <c r="N5" s="596"/>
      <c r="O5" s="596"/>
      <c r="P5" s="596"/>
      <c r="Q5" s="596"/>
      <c r="R5" s="596"/>
      <c r="S5" s="596"/>
      <c r="T5" s="596"/>
      <c r="U5" s="597"/>
      <c r="V5" s="598"/>
      <c r="W5" s="598"/>
      <c r="X5" s="598"/>
      <c r="Y5" s="599"/>
    </row>
    <row r="6" spans="1:26" ht="60.75" customHeight="1" x14ac:dyDescent="0.25">
      <c r="A6" s="640" t="s">
        <v>14</v>
      </c>
      <c r="B6" s="641" t="s">
        <v>45</v>
      </c>
      <c r="C6" s="642" t="s">
        <v>968</v>
      </c>
      <c r="D6" s="642" t="s">
        <v>965</v>
      </c>
      <c r="E6" s="600" t="s">
        <v>966</v>
      </c>
      <c r="F6" s="644">
        <v>44312</v>
      </c>
      <c r="G6" s="645" t="s">
        <v>967</v>
      </c>
      <c r="H6" s="646" t="s">
        <v>1</v>
      </c>
      <c r="I6" s="647" t="s">
        <v>80</v>
      </c>
      <c r="J6" s="596"/>
      <c r="K6" s="596"/>
      <c r="L6" s="596"/>
      <c r="M6" s="596"/>
      <c r="N6" s="596"/>
      <c r="O6" s="596"/>
      <c r="P6" s="596"/>
      <c r="Q6" s="596"/>
      <c r="R6" s="596"/>
      <c r="S6" s="596"/>
      <c r="T6" s="596"/>
      <c r="U6" s="597"/>
      <c r="V6" s="598"/>
      <c r="W6" s="598"/>
      <c r="X6" s="598"/>
      <c r="Y6" s="599"/>
    </row>
    <row r="7" spans="1:26" ht="172.5" customHeight="1" x14ac:dyDescent="0.25">
      <c r="A7" s="640" t="s">
        <v>66</v>
      </c>
      <c r="B7" s="641" t="s">
        <v>45</v>
      </c>
      <c r="C7" s="642" t="s">
        <v>77</v>
      </c>
      <c r="D7" s="642" t="s">
        <v>67</v>
      </c>
      <c r="E7" s="600" t="s">
        <v>964</v>
      </c>
      <c r="F7" s="644">
        <v>44285</v>
      </c>
      <c r="G7" s="645" t="s">
        <v>963</v>
      </c>
      <c r="H7" s="646" t="s">
        <v>1</v>
      </c>
      <c r="I7" s="647" t="s">
        <v>80</v>
      </c>
      <c r="J7" s="596"/>
      <c r="K7" s="596"/>
      <c r="L7" s="596"/>
      <c r="M7" s="596"/>
      <c r="N7" s="596"/>
      <c r="O7" s="596"/>
      <c r="P7" s="596"/>
      <c r="Q7" s="596"/>
      <c r="R7" s="596"/>
      <c r="S7" s="596"/>
      <c r="T7" s="596"/>
      <c r="U7" s="597"/>
      <c r="V7" s="598"/>
      <c r="W7" s="598"/>
      <c r="X7" s="598"/>
      <c r="Y7" s="599"/>
    </row>
    <row r="8" spans="1:26" ht="151.5" customHeight="1" x14ac:dyDescent="0.25">
      <c r="A8" s="640" t="s">
        <v>74</v>
      </c>
      <c r="B8" s="641" t="s">
        <v>75</v>
      </c>
      <c r="C8" s="642" t="s">
        <v>43</v>
      </c>
      <c r="D8" s="642" t="s">
        <v>76</v>
      </c>
      <c r="E8" s="643">
        <v>35</v>
      </c>
      <c r="F8" s="644">
        <v>44274</v>
      </c>
      <c r="G8" s="645" t="s">
        <v>1141</v>
      </c>
      <c r="H8" s="646" t="s">
        <v>1</v>
      </c>
      <c r="I8" s="647" t="s">
        <v>61</v>
      </c>
      <c r="J8" s="596"/>
      <c r="K8" s="596"/>
      <c r="L8" s="596"/>
      <c r="M8" s="596"/>
      <c r="N8" s="596"/>
      <c r="O8" s="596"/>
      <c r="P8" s="596"/>
      <c r="Q8" s="596"/>
      <c r="R8" s="596"/>
      <c r="S8" s="596"/>
      <c r="T8" s="596"/>
      <c r="U8" s="597"/>
      <c r="V8" s="598"/>
      <c r="W8" s="598"/>
      <c r="X8" s="598"/>
      <c r="Y8" s="599"/>
    </row>
    <row r="9" spans="1:26" ht="50.25" customHeight="1" x14ac:dyDescent="0.25">
      <c r="A9" s="640" t="s">
        <v>14</v>
      </c>
      <c r="B9" s="641" t="s">
        <v>45</v>
      </c>
      <c r="C9" s="642" t="s">
        <v>77</v>
      </c>
      <c r="D9" s="642" t="s">
        <v>78</v>
      </c>
      <c r="E9" s="643">
        <v>1</v>
      </c>
      <c r="F9" s="644">
        <v>44258</v>
      </c>
      <c r="G9" s="645" t="s">
        <v>79</v>
      </c>
      <c r="H9" s="646" t="s">
        <v>1</v>
      </c>
      <c r="I9" s="647" t="s">
        <v>80</v>
      </c>
      <c r="J9" s="596"/>
      <c r="K9" s="596"/>
      <c r="L9" s="596"/>
      <c r="M9" s="596"/>
      <c r="N9" s="596"/>
      <c r="O9" s="596"/>
      <c r="P9" s="596"/>
      <c r="Q9" s="596"/>
      <c r="R9" s="596"/>
      <c r="S9" s="596"/>
      <c r="T9" s="596"/>
      <c r="U9" s="597"/>
      <c r="V9" s="598"/>
      <c r="W9" s="598"/>
      <c r="X9" s="598"/>
      <c r="Y9" s="599"/>
    </row>
    <row r="10" spans="1:26" ht="86.25" customHeight="1" x14ac:dyDescent="0.25">
      <c r="A10" s="648" t="s">
        <v>58</v>
      </c>
      <c r="B10" s="259" t="s">
        <v>44</v>
      </c>
      <c r="C10" s="642" t="s">
        <v>48</v>
      </c>
      <c r="D10" s="642" t="s">
        <v>59</v>
      </c>
      <c r="E10" s="601" t="s">
        <v>959</v>
      </c>
      <c r="F10" s="644">
        <v>44256</v>
      </c>
      <c r="G10" s="645" t="s">
        <v>60</v>
      </c>
      <c r="H10" s="646" t="s">
        <v>1</v>
      </c>
      <c r="I10" s="647" t="s">
        <v>61</v>
      </c>
      <c r="J10" s="596"/>
      <c r="K10" s="596"/>
      <c r="L10" s="596"/>
      <c r="M10" s="596"/>
      <c r="N10" s="596"/>
      <c r="O10" s="596"/>
      <c r="P10" s="596"/>
      <c r="Q10" s="596"/>
      <c r="R10" s="596"/>
      <c r="S10" s="596"/>
      <c r="T10" s="596"/>
      <c r="U10" s="597"/>
      <c r="V10" s="598"/>
      <c r="W10" s="598"/>
      <c r="X10" s="598"/>
      <c r="Y10" s="599"/>
    </row>
    <row r="11" spans="1:26" s="606" customFormat="1" ht="57.75" customHeight="1" x14ac:dyDescent="0.25">
      <c r="A11" s="640" t="s">
        <v>14</v>
      </c>
      <c r="B11" s="641" t="s">
        <v>45</v>
      </c>
      <c r="C11" s="642" t="s">
        <v>77</v>
      </c>
      <c r="D11" s="642" t="s">
        <v>67</v>
      </c>
      <c r="E11" s="643" t="s">
        <v>84</v>
      </c>
      <c r="F11" s="644">
        <v>44195</v>
      </c>
      <c r="G11" s="645" t="s">
        <v>85</v>
      </c>
      <c r="H11" s="646"/>
      <c r="I11" s="647" t="s">
        <v>80</v>
      </c>
      <c r="J11" s="602"/>
      <c r="K11" s="602"/>
      <c r="L11" s="602"/>
      <c r="M11" s="602"/>
      <c r="N11" s="602"/>
      <c r="O11" s="602"/>
      <c r="P11" s="602"/>
      <c r="Q11" s="602"/>
      <c r="R11" s="602"/>
      <c r="S11" s="602"/>
      <c r="T11" s="602"/>
      <c r="U11" s="603"/>
      <c r="V11" s="604"/>
      <c r="W11" s="604"/>
      <c r="X11" s="604"/>
      <c r="Y11" s="605"/>
    </row>
    <row r="12" spans="1:26" s="606" customFormat="1" ht="57.75" customHeight="1" x14ac:dyDescent="0.25">
      <c r="A12" s="649" t="s">
        <v>66</v>
      </c>
      <c r="B12" s="650" t="s">
        <v>44</v>
      </c>
      <c r="C12" s="651" t="s">
        <v>48</v>
      </c>
      <c r="D12" s="651" t="s">
        <v>67</v>
      </c>
      <c r="E12" s="652" t="s">
        <v>88</v>
      </c>
      <c r="F12" s="653">
        <v>44195</v>
      </c>
      <c r="G12" s="645" t="s">
        <v>89</v>
      </c>
      <c r="H12" s="645" t="s">
        <v>1</v>
      </c>
      <c r="I12" s="647" t="s">
        <v>80</v>
      </c>
      <c r="J12" s="602"/>
      <c r="K12" s="602"/>
      <c r="L12" s="602"/>
      <c r="M12" s="602"/>
      <c r="N12" s="602"/>
      <c r="O12" s="602"/>
      <c r="P12" s="602"/>
      <c r="Q12" s="602"/>
      <c r="R12" s="602"/>
      <c r="S12" s="602"/>
      <c r="T12" s="602"/>
      <c r="U12" s="603"/>
      <c r="V12" s="604"/>
      <c r="W12" s="604"/>
      <c r="X12" s="604"/>
      <c r="Y12" s="605"/>
    </row>
    <row r="13" spans="1:26" ht="57.75" customHeight="1" x14ac:dyDescent="0.25">
      <c r="A13" s="640" t="s">
        <v>14</v>
      </c>
      <c r="B13" s="641" t="s">
        <v>45</v>
      </c>
      <c r="C13" s="642" t="s">
        <v>77</v>
      </c>
      <c r="D13" s="642" t="s">
        <v>35</v>
      </c>
      <c r="E13" s="607">
        <v>189</v>
      </c>
      <c r="F13" s="644">
        <v>44064</v>
      </c>
      <c r="G13" s="645" t="s">
        <v>83</v>
      </c>
      <c r="H13" s="646" t="s">
        <v>1</v>
      </c>
      <c r="I13" s="647" t="s">
        <v>80</v>
      </c>
      <c r="J13" s="596"/>
      <c r="K13" s="596"/>
      <c r="L13" s="596"/>
      <c r="M13" s="596"/>
      <c r="N13" s="596"/>
      <c r="O13" s="596"/>
      <c r="P13" s="596"/>
      <c r="Q13" s="596"/>
      <c r="R13" s="596"/>
      <c r="S13" s="596"/>
      <c r="T13" s="596"/>
      <c r="U13" s="597"/>
      <c r="V13" s="598"/>
      <c r="W13" s="598"/>
      <c r="X13" s="598"/>
      <c r="Y13" s="599"/>
    </row>
    <row r="14" spans="1:26" ht="57.75" customHeight="1" x14ac:dyDescent="0.25">
      <c r="A14" s="640" t="s">
        <v>66</v>
      </c>
      <c r="B14" s="641" t="s">
        <v>44</v>
      </c>
      <c r="C14" s="642" t="s">
        <v>48</v>
      </c>
      <c r="D14" s="642" t="s">
        <v>67</v>
      </c>
      <c r="E14" s="652" t="s">
        <v>68</v>
      </c>
      <c r="F14" s="644">
        <v>44042</v>
      </c>
      <c r="G14" s="645" t="s">
        <v>69</v>
      </c>
      <c r="H14" s="646" t="s">
        <v>1</v>
      </c>
      <c r="I14" s="647" t="s">
        <v>70</v>
      </c>
      <c r="J14" s="596"/>
      <c r="K14" s="596"/>
      <c r="L14" s="596"/>
      <c r="M14" s="596"/>
      <c r="N14" s="596"/>
      <c r="O14" s="596"/>
      <c r="P14" s="596"/>
      <c r="Q14" s="596"/>
      <c r="R14" s="596"/>
      <c r="S14" s="596"/>
      <c r="T14" s="596"/>
      <c r="U14" s="597"/>
      <c r="V14" s="598"/>
      <c r="W14" s="598"/>
      <c r="X14" s="598"/>
      <c r="Y14" s="599"/>
    </row>
    <row r="15" spans="1:26" ht="57.75" customHeight="1" x14ac:dyDescent="0.25">
      <c r="A15" s="640" t="s">
        <v>14</v>
      </c>
      <c r="B15" s="641" t="s">
        <v>45</v>
      </c>
      <c r="C15" s="642" t="s">
        <v>77</v>
      </c>
      <c r="D15" s="642" t="s">
        <v>35</v>
      </c>
      <c r="E15" s="607">
        <v>807</v>
      </c>
      <c r="F15" s="644">
        <v>43823</v>
      </c>
      <c r="G15" s="645" t="s">
        <v>92</v>
      </c>
      <c r="H15" s="646" t="s">
        <v>93</v>
      </c>
      <c r="I15" s="647" t="s">
        <v>94</v>
      </c>
      <c r="J15" s="596"/>
      <c r="K15" s="596"/>
      <c r="L15" s="596"/>
      <c r="M15" s="596"/>
      <c r="N15" s="596"/>
      <c r="O15" s="596"/>
      <c r="P15" s="596"/>
      <c r="Q15" s="596"/>
      <c r="R15" s="596"/>
      <c r="S15" s="596"/>
      <c r="T15" s="596"/>
      <c r="U15" s="597"/>
      <c r="V15" s="598"/>
      <c r="W15" s="598"/>
      <c r="X15" s="598"/>
      <c r="Y15" s="599"/>
    </row>
    <row r="16" spans="1:26" ht="57.75" customHeight="1" x14ac:dyDescent="0.2">
      <c r="A16" s="640" t="s">
        <v>14</v>
      </c>
      <c r="B16" s="641" t="s">
        <v>44</v>
      </c>
      <c r="C16" s="642" t="s">
        <v>50</v>
      </c>
      <c r="D16" s="642" t="s">
        <v>35</v>
      </c>
      <c r="E16" s="607">
        <v>2106</v>
      </c>
      <c r="F16" s="644">
        <v>43791</v>
      </c>
      <c r="G16" s="645" t="s">
        <v>37</v>
      </c>
      <c r="H16" s="646" t="s">
        <v>1</v>
      </c>
      <c r="I16" s="647" t="s">
        <v>90</v>
      </c>
      <c r="J16" s="608"/>
      <c r="K16" s="608"/>
      <c r="L16" s="608"/>
      <c r="M16" s="608"/>
      <c r="N16" s="608"/>
      <c r="O16" s="608"/>
      <c r="P16" s="608"/>
      <c r="Q16" s="608"/>
      <c r="R16" s="608"/>
      <c r="S16" s="608"/>
      <c r="T16" s="608"/>
      <c r="U16" s="609"/>
      <c r="V16" s="610"/>
      <c r="W16" s="610"/>
      <c r="X16" s="610"/>
      <c r="Y16" s="611"/>
    </row>
    <row r="17" spans="1:25" s="616" customFormat="1" ht="57.75" customHeight="1" x14ac:dyDescent="0.2">
      <c r="A17" s="648" t="s">
        <v>14</v>
      </c>
      <c r="B17" s="259" t="s">
        <v>45</v>
      </c>
      <c r="C17" s="642" t="s">
        <v>62</v>
      </c>
      <c r="D17" s="642" t="s">
        <v>63</v>
      </c>
      <c r="E17" s="643">
        <v>36</v>
      </c>
      <c r="F17" s="644">
        <v>43728</v>
      </c>
      <c r="G17" s="645" t="s">
        <v>64</v>
      </c>
      <c r="H17" s="646" t="s">
        <v>1</v>
      </c>
      <c r="I17" s="647" t="s">
        <v>65</v>
      </c>
      <c r="J17" s="612"/>
      <c r="K17" s="612"/>
      <c r="L17" s="612"/>
      <c r="M17" s="612"/>
      <c r="N17" s="612"/>
      <c r="O17" s="612"/>
      <c r="P17" s="612"/>
      <c r="Q17" s="612"/>
      <c r="R17" s="612"/>
      <c r="S17" s="612"/>
      <c r="T17" s="612"/>
      <c r="U17" s="613"/>
      <c r="V17" s="614"/>
      <c r="W17" s="614"/>
      <c r="X17" s="614"/>
      <c r="Y17" s="615"/>
    </row>
    <row r="18" spans="1:25" ht="57.75" customHeight="1" x14ac:dyDescent="0.25">
      <c r="A18" s="640" t="s">
        <v>66</v>
      </c>
      <c r="B18" s="641" t="s">
        <v>44</v>
      </c>
      <c r="C18" s="642" t="s">
        <v>48</v>
      </c>
      <c r="D18" s="642" t="s">
        <v>67</v>
      </c>
      <c r="E18" s="652" t="s">
        <v>86</v>
      </c>
      <c r="F18" s="644">
        <v>43676</v>
      </c>
      <c r="G18" s="645" t="s">
        <v>87</v>
      </c>
      <c r="H18" s="646" t="s">
        <v>1</v>
      </c>
      <c r="I18" s="647" t="s">
        <v>80</v>
      </c>
      <c r="J18" s="596"/>
      <c r="K18" s="596"/>
      <c r="L18" s="596"/>
      <c r="M18" s="596"/>
      <c r="N18" s="596"/>
      <c r="O18" s="596"/>
      <c r="P18" s="596"/>
      <c r="Q18" s="596"/>
      <c r="R18" s="596"/>
      <c r="S18" s="596"/>
      <c r="T18" s="596"/>
      <c r="U18" s="597"/>
      <c r="V18" s="598"/>
      <c r="W18" s="598"/>
      <c r="X18" s="598"/>
      <c r="Y18" s="599"/>
    </row>
    <row r="19" spans="1:25" ht="57.75" customHeight="1" x14ac:dyDescent="0.25">
      <c r="A19" s="640" t="s">
        <v>74</v>
      </c>
      <c r="B19" s="641" t="s">
        <v>75</v>
      </c>
      <c r="C19" s="642" t="s">
        <v>43</v>
      </c>
      <c r="D19" s="642" t="s">
        <v>76</v>
      </c>
      <c r="E19" s="607">
        <v>112</v>
      </c>
      <c r="F19" s="644">
        <v>43630</v>
      </c>
      <c r="G19" s="645" t="s">
        <v>95</v>
      </c>
      <c r="H19" s="646"/>
      <c r="I19" s="647" t="s">
        <v>94</v>
      </c>
      <c r="J19" s="596"/>
      <c r="K19" s="596"/>
      <c r="L19" s="596"/>
      <c r="M19" s="596"/>
      <c r="N19" s="596"/>
      <c r="O19" s="596"/>
      <c r="P19" s="596"/>
      <c r="Q19" s="596"/>
      <c r="R19" s="596"/>
      <c r="S19" s="596"/>
      <c r="T19" s="596"/>
      <c r="U19" s="597"/>
      <c r="V19" s="598"/>
      <c r="W19" s="598"/>
      <c r="X19" s="598"/>
      <c r="Y19" s="599"/>
    </row>
    <row r="20" spans="1:25" ht="57.75" customHeight="1" x14ac:dyDescent="0.2">
      <c r="A20" s="640" t="s">
        <v>14</v>
      </c>
      <c r="B20" s="641" t="s">
        <v>44</v>
      </c>
      <c r="C20" s="642" t="s">
        <v>971</v>
      </c>
      <c r="D20" s="642" t="s">
        <v>76</v>
      </c>
      <c r="E20" s="607" t="s">
        <v>969</v>
      </c>
      <c r="F20" s="644">
        <v>43315</v>
      </c>
      <c r="G20" s="645" t="s">
        <v>970</v>
      </c>
      <c r="H20" s="646" t="s">
        <v>1</v>
      </c>
      <c r="I20" s="647" t="s">
        <v>972</v>
      </c>
      <c r="J20" s="617"/>
      <c r="K20" s="617"/>
      <c r="L20" s="617"/>
      <c r="M20" s="617"/>
      <c r="N20" s="617"/>
      <c r="O20" s="617"/>
      <c r="P20" s="617"/>
      <c r="Q20" s="617"/>
      <c r="R20" s="617"/>
      <c r="S20" s="617"/>
      <c r="T20" s="617"/>
      <c r="U20" s="618"/>
      <c r="V20" s="619"/>
      <c r="W20" s="619"/>
      <c r="X20" s="619"/>
      <c r="Y20" s="599"/>
    </row>
    <row r="21" spans="1:25" ht="57.75" customHeight="1" x14ac:dyDescent="0.2">
      <c r="A21" s="640" t="s">
        <v>14</v>
      </c>
      <c r="B21" s="641" t="s">
        <v>44</v>
      </c>
      <c r="C21" s="642" t="s">
        <v>50</v>
      </c>
      <c r="D21" s="642" t="s">
        <v>35</v>
      </c>
      <c r="E21" s="643">
        <v>1299</v>
      </c>
      <c r="F21" s="644">
        <v>43306</v>
      </c>
      <c r="G21" s="645" t="s">
        <v>98</v>
      </c>
      <c r="H21" s="646"/>
      <c r="I21" s="647" t="s">
        <v>99</v>
      </c>
      <c r="J21" s="608"/>
      <c r="K21" s="608"/>
      <c r="L21" s="608"/>
      <c r="M21" s="608"/>
      <c r="N21" s="608"/>
      <c r="O21" s="608"/>
      <c r="P21" s="608"/>
      <c r="Q21" s="608"/>
      <c r="R21" s="608"/>
      <c r="S21" s="608"/>
      <c r="T21" s="608"/>
      <c r="U21" s="609"/>
      <c r="V21" s="610"/>
      <c r="W21" s="610"/>
      <c r="X21" s="610"/>
      <c r="Y21" s="611"/>
    </row>
    <row r="22" spans="1:25" ht="57.75" customHeight="1" x14ac:dyDescent="0.2">
      <c r="A22" s="640" t="s">
        <v>66</v>
      </c>
      <c r="B22" s="641" t="s">
        <v>44</v>
      </c>
      <c r="C22" s="642" t="s">
        <v>48</v>
      </c>
      <c r="D22" s="642" t="s">
        <v>67</v>
      </c>
      <c r="E22" s="643" t="s">
        <v>71</v>
      </c>
      <c r="F22" s="644">
        <v>43250</v>
      </c>
      <c r="G22" s="645" t="s">
        <v>72</v>
      </c>
      <c r="H22" s="646" t="s">
        <v>1</v>
      </c>
      <c r="I22" s="647" t="s">
        <v>73</v>
      </c>
      <c r="J22" s="608"/>
      <c r="K22" s="608"/>
      <c r="L22" s="608"/>
      <c r="M22" s="608"/>
      <c r="N22" s="608"/>
      <c r="O22" s="608"/>
      <c r="P22" s="608"/>
      <c r="Q22" s="608"/>
      <c r="R22" s="608"/>
      <c r="S22" s="608"/>
      <c r="T22" s="608"/>
      <c r="U22" s="609"/>
      <c r="V22" s="610"/>
      <c r="W22" s="610"/>
      <c r="X22" s="610"/>
      <c r="Y22" s="611"/>
    </row>
    <row r="23" spans="1:25" ht="57.75" customHeight="1" x14ac:dyDescent="0.2">
      <c r="A23" s="640" t="s">
        <v>14</v>
      </c>
      <c r="B23" s="641" t="s">
        <v>45</v>
      </c>
      <c r="C23" s="651" t="s">
        <v>1561</v>
      </c>
      <c r="D23" s="642" t="s">
        <v>965</v>
      </c>
      <c r="E23" s="607">
        <v>12</v>
      </c>
      <c r="F23" s="644">
        <v>43182</v>
      </c>
      <c r="G23" s="645" t="s">
        <v>1562</v>
      </c>
      <c r="H23" s="645" t="s">
        <v>1563</v>
      </c>
      <c r="I23" s="647" t="s">
        <v>1564</v>
      </c>
      <c r="J23" s="608"/>
      <c r="K23" s="608"/>
      <c r="L23" s="608"/>
      <c r="M23" s="608"/>
      <c r="N23" s="608"/>
      <c r="O23" s="608"/>
      <c r="P23" s="608"/>
      <c r="Q23" s="608"/>
      <c r="R23" s="608"/>
      <c r="S23" s="608"/>
      <c r="T23" s="608"/>
      <c r="U23" s="609"/>
      <c r="V23" s="610"/>
      <c r="W23" s="610"/>
      <c r="X23" s="610"/>
      <c r="Y23" s="611"/>
    </row>
    <row r="24" spans="1:25" ht="104.25" customHeight="1" x14ac:dyDescent="0.2">
      <c r="A24" s="640" t="s">
        <v>14</v>
      </c>
      <c r="B24" s="641" t="s">
        <v>44</v>
      </c>
      <c r="C24" s="642" t="s">
        <v>50</v>
      </c>
      <c r="D24" s="642" t="s">
        <v>35</v>
      </c>
      <c r="E24" s="643">
        <v>1499</v>
      </c>
      <c r="F24" s="644">
        <v>42989</v>
      </c>
      <c r="G24" s="645" t="s">
        <v>100</v>
      </c>
      <c r="H24" s="646"/>
      <c r="I24" s="647" t="s">
        <v>101</v>
      </c>
      <c r="J24" s="608"/>
      <c r="K24" s="608"/>
      <c r="L24" s="608"/>
      <c r="M24" s="608"/>
      <c r="N24" s="608"/>
      <c r="O24" s="608"/>
      <c r="P24" s="608"/>
      <c r="Q24" s="608"/>
      <c r="R24" s="608"/>
      <c r="S24" s="608"/>
      <c r="T24" s="608"/>
      <c r="U24" s="609"/>
      <c r="V24" s="610"/>
      <c r="W24" s="610"/>
      <c r="X24" s="610"/>
      <c r="Y24" s="611"/>
    </row>
    <row r="25" spans="1:25" ht="75" customHeight="1" x14ac:dyDescent="0.2">
      <c r="A25" s="640" t="s">
        <v>14</v>
      </c>
      <c r="B25" s="641" t="s">
        <v>44</v>
      </c>
      <c r="C25" s="642" t="s">
        <v>50</v>
      </c>
      <c r="D25" s="642" t="s">
        <v>35</v>
      </c>
      <c r="E25" s="607">
        <v>648</v>
      </c>
      <c r="F25" s="644">
        <v>42844</v>
      </c>
      <c r="G25" s="645" t="s">
        <v>1565</v>
      </c>
      <c r="H25" s="646" t="s">
        <v>1</v>
      </c>
      <c r="I25" s="647" t="s">
        <v>1566</v>
      </c>
      <c r="J25" s="620"/>
      <c r="K25" s="620"/>
      <c r="L25" s="620"/>
      <c r="M25" s="620"/>
      <c r="N25" s="620"/>
      <c r="O25" s="620"/>
      <c r="P25" s="620"/>
      <c r="Q25" s="620"/>
      <c r="R25" s="620"/>
      <c r="S25" s="620"/>
      <c r="T25" s="620"/>
      <c r="U25" s="621"/>
      <c r="V25" s="622"/>
      <c r="W25" s="622"/>
      <c r="X25" s="622"/>
      <c r="Y25" s="623"/>
    </row>
    <row r="26" spans="1:25" ht="98.25" customHeight="1" x14ac:dyDescent="0.2">
      <c r="A26" s="640" t="s">
        <v>14</v>
      </c>
      <c r="B26" s="641" t="s">
        <v>45</v>
      </c>
      <c r="C26" s="642" t="s">
        <v>77</v>
      </c>
      <c r="D26" s="642" t="s">
        <v>78</v>
      </c>
      <c r="E26" s="643">
        <v>15</v>
      </c>
      <c r="F26" s="644">
        <v>42286</v>
      </c>
      <c r="G26" s="645" t="s">
        <v>81</v>
      </c>
      <c r="H26" s="646" t="s">
        <v>82</v>
      </c>
      <c r="I26" s="647" t="s">
        <v>80</v>
      </c>
      <c r="J26" s="620"/>
      <c r="K26" s="620"/>
      <c r="L26" s="620"/>
      <c r="M26" s="620"/>
      <c r="N26" s="620"/>
      <c r="O26" s="620"/>
      <c r="P26" s="620"/>
      <c r="Q26" s="620"/>
      <c r="R26" s="620"/>
      <c r="S26" s="620"/>
      <c r="T26" s="620"/>
      <c r="U26" s="621"/>
      <c r="V26" s="622"/>
      <c r="W26" s="622"/>
      <c r="X26" s="622"/>
      <c r="Y26" s="623"/>
    </row>
    <row r="27" spans="1:25" ht="40.5" customHeight="1" x14ac:dyDescent="0.2">
      <c r="A27" s="640" t="s">
        <v>102</v>
      </c>
      <c r="B27" s="641" t="s">
        <v>44</v>
      </c>
      <c r="C27" s="642" t="s">
        <v>103</v>
      </c>
      <c r="D27" s="642" t="s">
        <v>104</v>
      </c>
      <c r="E27" s="643" t="s">
        <v>105</v>
      </c>
      <c r="F27" s="644">
        <v>42270</v>
      </c>
      <c r="G27" s="645" t="s">
        <v>106</v>
      </c>
      <c r="H27" s="646"/>
      <c r="I27" s="647" t="s">
        <v>107</v>
      </c>
      <c r="J27" s="620"/>
      <c r="K27" s="620"/>
      <c r="L27" s="620"/>
      <c r="M27" s="620"/>
      <c r="N27" s="620"/>
      <c r="O27" s="620"/>
      <c r="P27" s="620"/>
      <c r="Q27" s="620"/>
      <c r="R27" s="620"/>
      <c r="S27" s="620"/>
      <c r="T27" s="620"/>
      <c r="U27" s="621"/>
      <c r="V27" s="622"/>
      <c r="W27" s="622"/>
      <c r="X27" s="622"/>
      <c r="Y27" s="623"/>
    </row>
    <row r="28" spans="1:25" ht="79.5" customHeight="1" x14ac:dyDescent="0.2">
      <c r="A28" s="640" t="s">
        <v>102</v>
      </c>
      <c r="B28" s="641" t="s">
        <v>44</v>
      </c>
      <c r="C28" s="642" t="s">
        <v>103</v>
      </c>
      <c r="D28" s="642" t="s">
        <v>104</v>
      </c>
      <c r="E28" s="643" t="s">
        <v>108</v>
      </c>
      <c r="F28" s="644">
        <v>42195</v>
      </c>
      <c r="G28" s="645" t="s">
        <v>109</v>
      </c>
      <c r="H28" s="646"/>
      <c r="I28" s="647" t="s">
        <v>110</v>
      </c>
      <c r="J28" s="620"/>
      <c r="K28" s="620"/>
      <c r="L28" s="620"/>
      <c r="M28" s="620"/>
      <c r="N28" s="620"/>
      <c r="O28" s="620"/>
      <c r="P28" s="620"/>
      <c r="Q28" s="620"/>
      <c r="R28" s="620"/>
      <c r="S28" s="620"/>
      <c r="T28" s="620"/>
      <c r="U28" s="621"/>
      <c r="V28" s="622"/>
      <c r="W28" s="622"/>
      <c r="X28" s="622"/>
      <c r="Y28" s="623"/>
    </row>
    <row r="29" spans="1:25" ht="79.5" customHeight="1" x14ac:dyDescent="0.2">
      <c r="A29" s="640" t="s">
        <v>14</v>
      </c>
      <c r="B29" s="641" t="s">
        <v>44</v>
      </c>
      <c r="C29" s="642" t="s">
        <v>50</v>
      </c>
      <c r="D29" s="642" t="s">
        <v>35</v>
      </c>
      <c r="E29" s="643">
        <v>1083</v>
      </c>
      <c r="F29" s="644">
        <v>42150</v>
      </c>
      <c r="G29" s="645" t="s">
        <v>111</v>
      </c>
      <c r="H29" s="646" t="s">
        <v>112</v>
      </c>
      <c r="I29" s="647" t="s">
        <v>113</v>
      </c>
      <c r="J29" s="617"/>
      <c r="K29" s="617"/>
      <c r="L29" s="617"/>
      <c r="M29" s="617"/>
      <c r="N29" s="617"/>
      <c r="O29" s="617"/>
      <c r="P29" s="617"/>
      <c r="Q29" s="617"/>
      <c r="R29" s="617"/>
      <c r="S29" s="617"/>
      <c r="T29" s="617"/>
      <c r="U29" s="618"/>
      <c r="V29" s="619"/>
      <c r="W29" s="619"/>
      <c r="X29" s="619"/>
      <c r="Y29" s="599"/>
    </row>
    <row r="30" spans="1:25" ht="79.5" customHeight="1" x14ac:dyDescent="0.2">
      <c r="A30" s="640" t="s">
        <v>14</v>
      </c>
      <c r="B30" s="641" t="s">
        <v>44</v>
      </c>
      <c r="C30" s="642" t="s">
        <v>50</v>
      </c>
      <c r="D30" s="642" t="s">
        <v>35</v>
      </c>
      <c r="E30" s="607">
        <v>19</v>
      </c>
      <c r="F30" s="644">
        <v>40918</v>
      </c>
      <c r="G30" s="645" t="s">
        <v>27</v>
      </c>
      <c r="H30" s="646" t="s">
        <v>91</v>
      </c>
      <c r="I30" s="654" t="s">
        <v>90</v>
      </c>
      <c r="J30" s="617"/>
      <c r="K30" s="617"/>
      <c r="L30" s="617"/>
      <c r="M30" s="617"/>
      <c r="N30" s="617"/>
      <c r="O30" s="617"/>
      <c r="P30" s="617"/>
      <c r="Q30" s="617"/>
      <c r="R30" s="617"/>
      <c r="S30" s="617"/>
      <c r="T30" s="617"/>
      <c r="U30" s="618"/>
      <c r="V30" s="619"/>
      <c r="W30" s="619"/>
      <c r="X30" s="619"/>
      <c r="Y30" s="599"/>
    </row>
    <row r="31" spans="1:25" ht="79.5" customHeight="1" x14ac:dyDescent="0.2">
      <c r="A31" s="640" t="s">
        <v>14</v>
      </c>
      <c r="B31" s="641" t="s">
        <v>44</v>
      </c>
      <c r="C31" s="642" t="s">
        <v>50</v>
      </c>
      <c r="D31" s="642" t="s">
        <v>19</v>
      </c>
      <c r="E31" s="643">
        <v>1474</v>
      </c>
      <c r="F31" s="644">
        <v>40736</v>
      </c>
      <c r="G31" s="645" t="s">
        <v>115</v>
      </c>
      <c r="H31" s="646" t="s">
        <v>1</v>
      </c>
      <c r="I31" s="647" t="s">
        <v>116</v>
      </c>
      <c r="J31" s="617"/>
      <c r="K31" s="617"/>
      <c r="L31" s="617"/>
      <c r="M31" s="617"/>
      <c r="N31" s="617"/>
      <c r="O31" s="617"/>
      <c r="P31" s="617"/>
      <c r="Q31" s="617"/>
      <c r="R31" s="617"/>
      <c r="S31" s="617"/>
      <c r="T31" s="617"/>
      <c r="U31" s="618"/>
      <c r="V31" s="619"/>
      <c r="W31" s="619"/>
      <c r="X31" s="619"/>
      <c r="Y31" s="599"/>
    </row>
    <row r="32" spans="1:25" ht="79.5" customHeight="1" x14ac:dyDescent="0.2">
      <c r="A32" s="640" t="s">
        <v>14</v>
      </c>
      <c r="B32" s="641" t="s">
        <v>45</v>
      </c>
      <c r="C32" s="642" t="s">
        <v>77</v>
      </c>
      <c r="D32" s="642" t="s">
        <v>35</v>
      </c>
      <c r="E32" s="643">
        <v>371</v>
      </c>
      <c r="F32" s="644">
        <v>40420</v>
      </c>
      <c r="G32" s="645" t="s">
        <v>117</v>
      </c>
      <c r="H32" s="646" t="s">
        <v>1</v>
      </c>
      <c r="I32" s="654" t="s">
        <v>118</v>
      </c>
      <c r="J32" s="617"/>
      <c r="K32" s="617"/>
      <c r="L32" s="617"/>
      <c r="M32" s="617"/>
      <c r="N32" s="617"/>
      <c r="O32" s="617"/>
      <c r="P32" s="617"/>
      <c r="Q32" s="617"/>
      <c r="R32" s="617"/>
      <c r="S32" s="617"/>
      <c r="T32" s="617"/>
      <c r="U32" s="618"/>
      <c r="V32" s="619"/>
      <c r="W32" s="619"/>
      <c r="X32" s="619"/>
      <c r="Y32" s="599"/>
    </row>
    <row r="33" spans="1:27" ht="79.5" customHeight="1" x14ac:dyDescent="0.2">
      <c r="A33" s="640" t="s">
        <v>14</v>
      </c>
      <c r="B33" s="641" t="s">
        <v>44</v>
      </c>
      <c r="C33" s="642" t="s">
        <v>119</v>
      </c>
      <c r="D33" s="642" t="s">
        <v>19</v>
      </c>
      <c r="E33" s="607">
        <v>489</v>
      </c>
      <c r="F33" s="644">
        <v>36158</v>
      </c>
      <c r="G33" s="645" t="s">
        <v>120</v>
      </c>
      <c r="H33" s="645" t="s">
        <v>960</v>
      </c>
      <c r="I33" s="647" t="s">
        <v>121</v>
      </c>
      <c r="J33" s="617"/>
      <c r="K33" s="617"/>
      <c r="L33" s="617"/>
      <c r="M33" s="617"/>
      <c r="N33" s="617"/>
      <c r="O33" s="617"/>
      <c r="P33" s="617"/>
      <c r="Q33" s="617"/>
      <c r="R33" s="617"/>
      <c r="S33" s="617"/>
      <c r="T33" s="617"/>
      <c r="U33" s="618"/>
      <c r="V33" s="619"/>
      <c r="W33" s="619"/>
      <c r="X33" s="619"/>
      <c r="Y33" s="599"/>
    </row>
    <row r="34" spans="1:27" ht="79.5" customHeight="1" x14ac:dyDescent="0.2">
      <c r="A34" s="640" t="s">
        <v>14</v>
      </c>
      <c r="B34" s="641" t="s">
        <v>44</v>
      </c>
      <c r="C34" s="642" t="s">
        <v>50</v>
      </c>
      <c r="D34" s="642" t="s">
        <v>78</v>
      </c>
      <c r="E34" s="643">
        <v>1</v>
      </c>
      <c r="F34" s="644">
        <v>35459</v>
      </c>
      <c r="G34" s="645" t="s">
        <v>122</v>
      </c>
      <c r="H34" s="646"/>
      <c r="I34" s="647" t="s">
        <v>123</v>
      </c>
      <c r="J34" s="620"/>
      <c r="K34" s="620"/>
      <c r="L34" s="620"/>
      <c r="M34" s="620"/>
      <c r="N34" s="620"/>
      <c r="O34" s="620"/>
      <c r="P34" s="620"/>
      <c r="Q34" s="620"/>
      <c r="R34" s="620"/>
      <c r="S34" s="620"/>
      <c r="T34" s="620"/>
      <c r="U34" s="621"/>
      <c r="V34" s="622"/>
      <c r="W34" s="622"/>
      <c r="X34" s="622"/>
      <c r="Y34" s="623"/>
    </row>
    <row r="35" spans="1:27" ht="57" customHeight="1" x14ac:dyDescent="0.2">
      <c r="A35" s="655" t="s">
        <v>14</v>
      </c>
      <c r="B35" s="656" t="s">
        <v>44</v>
      </c>
      <c r="C35" s="657" t="s">
        <v>119</v>
      </c>
      <c r="D35" s="657" t="s">
        <v>19</v>
      </c>
      <c r="E35" s="624">
        <v>87</v>
      </c>
      <c r="F35" s="658">
        <v>34302</v>
      </c>
      <c r="G35" s="659" t="s">
        <v>1567</v>
      </c>
      <c r="H35" s="660" t="s">
        <v>1</v>
      </c>
      <c r="I35" s="661" t="s">
        <v>1566</v>
      </c>
      <c r="J35" s="620"/>
      <c r="K35" s="620"/>
      <c r="L35" s="620"/>
      <c r="M35" s="620"/>
      <c r="N35" s="620"/>
      <c r="O35" s="620"/>
      <c r="P35" s="620"/>
      <c r="Q35" s="620"/>
      <c r="R35" s="620"/>
      <c r="S35" s="620"/>
      <c r="T35" s="620"/>
      <c r="U35" s="621"/>
      <c r="V35" s="622"/>
      <c r="W35" s="622"/>
      <c r="X35" s="622"/>
      <c r="Y35" s="623"/>
    </row>
    <row r="36" spans="1:27" ht="28.5" customHeight="1" x14ac:dyDescent="0.25">
      <c r="A36" s="662" t="s">
        <v>124</v>
      </c>
      <c r="B36" s="631"/>
      <c r="C36" s="663" t="s">
        <v>125</v>
      </c>
      <c r="D36" s="665" t="s">
        <v>961</v>
      </c>
      <c r="E36" s="666"/>
      <c r="F36" s="666"/>
      <c r="G36" s="667"/>
      <c r="H36" s="668" t="s">
        <v>40</v>
      </c>
      <c r="I36" s="664" t="s">
        <v>1568</v>
      </c>
      <c r="J36" s="617"/>
      <c r="K36" s="617"/>
      <c r="L36" s="617"/>
      <c r="M36" s="617"/>
      <c r="N36" s="617"/>
      <c r="O36" s="617"/>
      <c r="P36" s="617"/>
      <c r="Q36" s="617"/>
      <c r="R36" s="617"/>
      <c r="S36" s="617"/>
      <c r="T36" s="617"/>
      <c r="U36" s="618"/>
      <c r="V36" s="619"/>
      <c r="W36" s="619"/>
      <c r="X36" s="619"/>
      <c r="Y36" s="599"/>
    </row>
    <row r="37" spans="1:27" ht="24" customHeight="1" x14ac:dyDescent="0.25">
      <c r="A37" s="631"/>
      <c r="B37" s="631"/>
      <c r="C37" s="663" t="s">
        <v>126</v>
      </c>
      <c r="D37" s="665" t="s">
        <v>962</v>
      </c>
      <c r="E37" s="666"/>
      <c r="F37" s="666"/>
      <c r="G37" s="667"/>
      <c r="H37" s="669"/>
      <c r="I37" s="631"/>
      <c r="J37" s="617"/>
      <c r="K37" s="617"/>
      <c r="L37" s="617"/>
      <c r="M37" s="617"/>
      <c r="N37" s="617"/>
      <c r="O37" s="617"/>
      <c r="P37" s="617"/>
      <c r="Q37" s="617"/>
      <c r="R37" s="617"/>
      <c r="S37" s="617"/>
      <c r="T37" s="617"/>
      <c r="U37" s="618"/>
      <c r="V37" s="619"/>
      <c r="W37" s="619"/>
      <c r="X37" s="619"/>
      <c r="Y37" s="599"/>
    </row>
    <row r="38" spans="1:27" ht="15" customHeight="1" x14ac:dyDescent="0.2">
      <c r="A38" s="625"/>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6"/>
    </row>
    <row r="39" spans="1:27" ht="15" customHeight="1" x14ac:dyDescent="0.2">
      <c r="A39" s="625"/>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6"/>
    </row>
    <row r="40" spans="1:27" ht="15" customHeight="1" x14ac:dyDescent="0.2">
      <c r="A40" s="625"/>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6"/>
    </row>
    <row r="41" spans="1:27" ht="15" customHeight="1" x14ac:dyDescent="0.2">
      <c r="A41" s="625"/>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6"/>
    </row>
    <row r="42" spans="1:27" ht="15" customHeight="1" x14ac:dyDescent="0.2">
      <c r="A42" s="625"/>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6"/>
    </row>
    <row r="43" spans="1:27" ht="15" customHeight="1" x14ac:dyDescent="0.2">
      <c r="A43" s="625"/>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6"/>
    </row>
    <row r="44" spans="1:27" ht="15" customHeight="1" x14ac:dyDescent="0.2">
      <c r="A44" s="625"/>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6"/>
    </row>
    <row r="45" spans="1:27" ht="15" customHeight="1" x14ac:dyDescent="0.2">
      <c r="A45" s="625"/>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6"/>
    </row>
    <row r="46" spans="1:27" ht="15" customHeight="1" x14ac:dyDescent="0.2">
      <c r="A46" s="625"/>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6"/>
    </row>
    <row r="47" spans="1:27" ht="15" customHeight="1" x14ac:dyDescent="0.2">
      <c r="A47" s="625"/>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6"/>
    </row>
    <row r="48" spans="1:27" ht="15" customHeight="1" x14ac:dyDescent="0.2">
      <c r="A48" s="625"/>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6"/>
    </row>
    <row r="49" spans="1:27" ht="15" customHeight="1" x14ac:dyDescent="0.2">
      <c r="A49" s="625"/>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6"/>
    </row>
    <row r="50" spans="1:27" ht="15" customHeight="1" x14ac:dyDescent="0.2">
      <c r="A50" s="625"/>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6"/>
    </row>
    <row r="51" spans="1:27" ht="15" customHeight="1" x14ac:dyDescent="0.2">
      <c r="A51" s="625"/>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6"/>
    </row>
    <row r="52" spans="1:27" ht="15" customHeight="1" x14ac:dyDescent="0.2">
      <c r="A52" s="625"/>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6"/>
    </row>
    <row r="53" spans="1:27" ht="15" customHeight="1" x14ac:dyDescent="0.2">
      <c r="A53" s="625"/>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6"/>
    </row>
    <row r="54" spans="1:27" ht="15" customHeight="1" x14ac:dyDescent="0.2">
      <c r="A54" s="625"/>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6"/>
    </row>
    <row r="55" spans="1:27" ht="15" customHeight="1" x14ac:dyDescent="0.2">
      <c r="A55" s="625"/>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6"/>
    </row>
    <row r="56" spans="1:27" ht="15" customHeight="1" x14ac:dyDescent="0.2">
      <c r="A56" s="625"/>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6"/>
    </row>
    <row r="57" spans="1:27" ht="15" customHeight="1" x14ac:dyDescent="0.2">
      <c r="A57" s="625"/>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6"/>
    </row>
    <row r="58" spans="1:27" ht="15" customHeight="1" x14ac:dyDescent="0.2">
      <c r="A58" s="62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6"/>
    </row>
    <row r="59" spans="1:27" ht="15" customHeight="1" x14ac:dyDescent="0.2">
      <c r="A59" s="625"/>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6"/>
    </row>
    <row r="60" spans="1:27" ht="15" customHeight="1" x14ac:dyDescent="0.2">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6"/>
    </row>
    <row r="61" spans="1:27" ht="15" customHeight="1" x14ac:dyDescent="0.2">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6"/>
    </row>
    <row r="62" spans="1:27" ht="15" customHeight="1" x14ac:dyDescent="0.2">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6"/>
    </row>
    <row r="63" spans="1:27" ht="15" customHeight="1" x14ac:dyDescent="0.2">
      <c r="A63" s="625"/>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6"/>
    </row>
    <row r="64" spans="1:27" ht="15" customHeight="1" x14ac:dyDescent="0.2">
      <c r="A64" s="625"/>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6"/>
    </row>
    <row r="65" spans="1:27" ht="15" customHeight="1" x14ac:dyDescent="0.2">
      <c r="A65" s="625"/>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6"/>
    </row>
    <row r="66" spans="1:27" ht="15" customHeight="1" x14ac:dyDescent="0.2">
      <c r="A66" s="625"/>
      <c r="B66" s="625"/>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6"/>
    </row>
    <row r="67" spans="1:27" ht="15" customHeight="1" x14ac:dyDescent="0.2">
      <c r="A67" s="625"/>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6"/>
    </row>
    <row r="68" spans="1:27" ht="15" customHeight="1" x14ac:dyDescent="0.2">
      <c r="A68" s="625"/>
      <c r="B68" s="625"/>
      <c r="C68" s="625"/>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6"/>
    </row>
    <row r="69" spans="1:27" ht="15" customHeight="1" x14ac:dyDescent="0.2">
      <c r="A69" s="625"/>
      <c r="B69" s="625"/>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6"/>
    </row>
    <row r="70" spans="1:27" ht="15" customHeight="1" x14ac:dyDescent="0.2">
      <c r="A70" s="625"/>
      <c r="B70" s="625"/>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6"/>
    </row>
    <row r="71" spans="1:27" ht="15" customHeight="1" x14ac:dyDescent="0.2">
      <c r="A71" s="625"/>
      <c r="B71" s="625"/>
      <c r="C71" s="62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6"/>
    </row>
    <row r="72" spans="1:27" ht="15" customHeight="1" x14ac:dyDescent="0.2">
      <c r="A72" s="625"/>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6"/>
    </row>
    <row r="73" spans="1:27" ht="15" customHeight="1" x14ac:dyDescent="0.2">
      <c r="A73" s="625"/>
      <c r="B73" s="625"/>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6"/>
    </row>
    <row r="74" spans="1:27" ht="15" customHeight="1" x14ac:dyDescent="0.2">
      <c r="A74" s="625"/>
      <c r="B74" s="625"/>
      <c r="C74" s="625"/>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6"/>
    </row>
    <row r="75" spans="1:27" ht="15" customHeight="1" x14ac:dyDescent="0.2">
      <c r="A75" s="625"/>
      <c r="B75" s="625"/>
      <c r="C75" s="625"/>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6"/>
    </row>
    <row r="76" spans="1:27" ht="15" customHeight="1" x14ac:dyDescent="0.2">
      <c r="A76" s="625"/>
      <c r="B76" s="625"/>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6"/>
    </row>
    <row r="77" spans="1:27" ht="15" customHeight="1" x14ac:dyDescent="0.2">
      <c r="A77" s="625"/>
      <c r="B77" s="625"/>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6"/>
    </row>
    <row r="78" spans="1:27" ht="15" customHeight="1" x14ac:dyDescent="0.2">
      <c r="A78" s="625"/>
      <c r="B78" s="625"/>
      <c r="C78" s="625"/>
      <c r="D78" s="625"/>
      <c r="E78" s="625"/>
      <c r="F78" s="625"/>
      <c r="G78" s="625"/>
      <c r="H78" s="625"/>
      <c r="I78" s="625"/>
      <c r="J78" s="625"/>
      <c r="K78" s="625"/>
      <c r="L78" s="625"/>
      <c r="M78" s="625"/>
      <c r="N78" s="625"/>
      <c r="O78" s="625"/>
      <c r="P78" s="625"/>
      <c r="Q78" s="625"/>
      <c r="R78" s="625"/>
      <c r="S78" s="625"/>
      <c r="T78" s="625"/>
      <c r="U78" s="625"/>
      <c r="V78" s="625"/>
      <c r="W78" s="625"/>
      <c r="X78" s="625"/>
      <c r="Y78" s="625"/>
      <c r="Z78" s="625"/>
      <c r="AA78" s="626"/>
    </row>
    <row r="79" spans="1:27" ht="15" customHeight="1" x14ac:dyDescent="0.2">
      <c r="A79" s="625"/>
      <c r="B79" s="625"/>
      <c r="C79" s="625"/>
      <c r="D79" s="625"/>
      <c r="E79" s="625"/>
      <c r="F79" s="625"/>
      <c r="G79" s="625"/>
      <c r="H79" s="625"/>
      <c r="I79" s="625"/>
      <c r="J79" s="625"/>
      <c r="K79" s="625"/>
      <c r="L79" s="625"/>
      <c r="M79" s="625"/>
      <c r="N79" s="625"/>
      <c r="O79" s="625"/>
      <c r="P79" s="625"/>
      <c r="Q79" s="625"/>
      <c r="R79" s="625"/>
      <c r="S79" s="625"/>
      <c r="T79" s="625"/>
      <c r="U79" s="625"/>
      <c r="V79" s="625"/>
      <c r="W79" s="625"/>
      <c r="X79" s="625"/>
      <c r="Y79" s="625"/>
      <c r="Z79" s="625"/>
      <c r="AA79" s="626"/>
    </row>
    <row r="80" spans="1:27" ht="15" customHeight="1" x14ac:dyDescent="0.2">
      <c r="A80" s="625"/>
      <c r="B80" s="625"/>
      <c r="C80" s="625"/>
      <c r="D80" s="625"/>
      <c r="E80" s="625"/>
      <c r="F80" s="625"/>
      <c r="G80" s="625"/>
      <c r="H80" s="625"/>
      <c r="I80" s="625"/>
      <c r="J80" s="625"/>
      <c r="K80" s="625"/>
      <c r="L80" s="625"/>
      <c r="M80" s="625"/>
      <c r="N80" s="625"/>
      <c r="O80" s="625"/>
      <c r="P80" s="625"/>
      <c r="Q80" s="625"/>
      <c r="R80" s="625"/>
      <c r="S80" s="625"/>
      <c r="T80" s="625"/>
      <c r="U80" s="625"/>
      <c r="V80" s="625"/>
      <c r="W80" s="625"/>
      <c r="X80" s="625"/>
      <c r="Y80" s="625"/>
      <c r="Z80" s="625"/>
      <c r="AA80" s="626"/>
    </row>
    <row r="81" spans="1:27" ht="15" customHeight="1" x14ac:dyDescent="0.2">
      <c r="A81" s="625"/>
      <c r="B81" s="625"/>
      <c r="C81" s="625"/>
      <c r="D81" s="625"/>
      <c r="E81" s="625"/>
      <c r="F81" s="625"/>
      <c r="G81" s="625"/>
      <c r="H81" s="625"/>
      <c r="I81" s="625"/>
      <c r="J81" s="625"/>
      <c r="K81" s="625"/>
      <c r="L81" s="625"/>
      <c r="M81" s="625"/>
      <c r="N81" s="625"/>
      <c r="O81" s="625"/>
      <c r="P81" s="625"/>
      <c r="Q81" s="625"/>
      <c r="R81" s="625"/>
      <c r="S81" s="625"/>
      <c r="T81" s="625"/>
      <c r="U81" s="625"/>
      <c r="V81" s="625"/>
      <c r="W81" s="625"/>
      <c r="X81" s="625"/>
      <c r="Y81" s="625"/>
      <c r="Z81" s="625"/>
      <c r="AA81" s="626"/>
    </row>
    <row r="82" spans="1:27" ht="15" customHeight="1" x14ac:dyDescent="0.2">
      <c r="A82" s="625"/>
      <c r="B82" s="625"/>
      <c r="C82" s="62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6"/>
    </row>
    <row r="83" spans="1:27" ht="15" customHeight="1" x14ac:dyDescent="0.2">
      <c r="A83" s="625"/>
      <c r="B83" s="625"/>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6"/>
    </row>
    <row r="84" spans="1:27" ht="15" customHeight="1" x14ac:dyDescent="0.2">
      <c r="A84" s="625"/>
      <c r="B84" s="625"/>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6"/>
    </row>
    <row r="85" spans="1:27" ht="15" customHeight="1" x14ac:dyDescent="0.2">
      <c r="A85" s="625"/>
      <c r="B85" s="625"/>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6"/>
    </row>
    <row r="86" spans="1:27" ht="15" customHeight="1" x14ac:dyDescent="0.2">
      <c r="A86" s="625"/>
      <c r="B86" s="625"/>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6"/>
    </row>
    <row r="87" spans="1:27" ht="15" customHeight="1" x14ac:dyDescent="0.2">
      <c r="A87" s="625"/>
      <c r="B87" s="625"/>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6"/>
    </row>
    <row r="88" spans="1:27" ht="15" customHeight="1" x14ac:dyDescent="0.2">
      <c r="A88" s="625"/>
      <c r="B88" s="625"/>
      <c r="C88" s="625"/>
      <c r="D88" s="625"/>
      <c r="E88" s="625"/>
      <c r="F88" s="625"/>
      <c r="G88" s="625"/>
      <c r="H88" s="625"/>
      <c r="I88" s="625"/>
      <c r="J88" s="625"/>
      <c r="K88" s="625"/>
      <c r="L88" s="625"/>
      <c r="M88" s="625"/>
      <c r="N88" s="625"/>
      <c r="O88" s="625"/>
      <c r="P88" s="625"/>
      <c r="Q88" s="625"/>
      <c r="R88" s="625"/>
      <c r="S88" s="625"/>
      <c r="T88" s="625"/>
      <c r="U88" s="625"/>
      <c r="V88" s="625"/>
      <c r="W88" s="625"/>
      <c r="X88" s="625"/>
      <c r="Y88" s="625"/>
      <c r="Z88" s="625"/>
      <c r="AA88" s="626"/>
    </row>
    <row r="89" spans="1:27" ht="15" customHeight="1" x14ac:dyDescent="0.2">
      <c r="A89" s="625"/>
      <c r="B89" s="625"/>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6"/>
    </row>
    <row r="90" spans="1:27" ht="15" customHeight="1" x14ac:dyDescent="0.2">
      <c r="A90" s="625"/>
      <c r="B90" s="625"/>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6"/>
    </row>
    <row r="91" spans="1:27" ht="15" customHeight="1" x14ac:dyDescent="0.2">
      <c r="A91" s="625"/>
      <c r="B91" s="625"/>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6"/>
    </row>
    <row r="92" spans="1:27" ht="15" customHeight="1" x14ac:dyDescent="0.2">
      <c r="A92" s="625"/>
      <c r="B92" s="625"/>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6"/>
    </row>
    <row r="93" spans="1:27" ht="15" customHeight="1" x14ac:dyDescent="0.2">
      <c r="A93" s="625"/>
      <c r="B93" s="625"/>
      <c r="C93" s="625"/>
      <c r="D93" s="625"/>
      <c r="E93" s="625"/>
      <c r="F93" s="625"/>
      <c r="G93" s="625"/>
      <c r="H93" s="625"/>
      <c r="I93" s="625"/>
      <c r="J93" s="625"/>
      <c r="K93" s="625"/>
      <c r="L93" s="625"/>
      <c r="M93" s="625"/>
      <c r="N93" s="625"/>
      <c r="O93" s="625"/>
      <c r="P93" s="625"/>
      <c r="Q93" s="625"/>
      <c r="R93" s="625"/>
      <c r="S93" s="625"/>
      <c r="T93" s="625"/>
      <c r="U93" s="625"/>
      <c r="V93" s="625"/>
      <c r="W93" s="625"/>
      <c r="X93" s="625"/>
      <c r="Y93" s="625"/>
      <c r="Z93" s="625"/>
      <c r="AA93" s="626"/>
    </row>
    <row r="94" spans="1:27" ht="15" customHeight="1" x14ac:dyDescent="0.2">
      <c r="A94" s="625"/>
      <c r="B94" s="625"/>
      <c r="C94" s="625"/>
      <c r="D94" s="625"/>
      <c r="E94" s="625"/>
      <c r="F94" s="625"/>
      <c r="G94" s="625"/>
      <c r="H94" s="625"/>
      <c r="I94" s="625"/>
      <c r="J94" s="625"/>
      <c r="K94" s="625"/>
      <c r="L94" s="625"/>
      <c r="M94" s="625"/>
      <c r="N94" s="625"/>
      <c r="O94" s="625"/>
      <c r="P94" s="625"/>
      <c r="Q94" s="625"/>
      <c r="R94" s="625"/>
      <c r="S94" s="625"/>
      <c r="T94" s="625"/>
      <c r="U94" s="625"/>
      <c r="V94" s="625"/>
      <c r="W94" s="625"/>
      <c r="X94" s="625"/>
      <c r="Y94" s="625"/>
      <c r="Z94" s="625"/>
      <c r="AA94" s="626"/>
    </row>
    <row r="95" spans="1:27" ht="15" customHeight="1" x14ac:dyDescent="0.2">
      <c r="A95" s="625"/>
      <c r="B95" s="625"/>
      <c r="C95" s="625"/>
      <c r="D95" s="625"/>
      <c r="E95" s="625"/>
      <c r="F95" s="625"/>
      <c r="G95" s="625"/>
      <c r="H95" s="625"/>
      <c r="I95" s="625"/>
      <c r="J95" s="625"/>
      <c r="K95" s="625"/>
      <c r="L95" s="625"/>
      <c r="M95" s="625"/>
      <c r="N95" s="625"/>
      <c r="O95" s="625"/>
      <c r="P95" s="625"/>
      <c r="Q95" s="625"/>
      <c r="R95" s="625"/>
      <c r="S95" s="625"/>
      <c r="T95" s="625"/>
      <c r="U95" s="625"/>
      <c r="V95" s="625"/>
      <c r="W95" s="625"/>
      <c r="X95" s="625"/>
      <c r="Y95" s="625"/>
      <c r="Z95" s="625"/>
      <c r="AA95" s="626"/>
    </row>
    <row r="96" spans="1:27" ht="15" customHeight="1" x14ac:dyDescent="0.2">
      <c r="A96" s="625"/>
      <c r="B96" s="625"/>
      <c r="C96" s="625"/>
      <c r="D96" s="625"/>
      <c r="E96" s="625"/>
      <c r="F96" s="625"/>
      <c r="G96" s="625"/>
      <c r="H96" s="625"/>
      <c r="I96" s="625"/>
      <c r="J96" s="625"/>
      <c r="K96" s="625"/>
      <c r="L96" s="625"/>
      <c r="M96" s="625"/>
      <c r="N96" s="625"/>
      <c r="O96" s="625"/>
      <c r="P96" s="625"/>
      <c r="Q96" s="625"/>
      <c r="R96" s="625"/>
      <c r="S96" s="625"/>
      <c r="T96" s="625"/>
      <c r="U96" s="625"/>
      <c r="V96" s="625"/>
      <c r="W96" s="625"/>
      <c r="X96" s="625"/>
      <c r="Y96" s="625"/>
      <c r="Z96" s="625"/>
      <c r="AA96" s="626"/>
    </row>
    <row r="97" spans="1:27" ht="15" customHeight="1" x14ac:dyDescent="0.2">
      <c r="A97" s="625"/>
      <c r="B97" s="625"/>
      <c r="C97" s="625"/>
      <c r="D97" s="625"/>
      <c r="E97" s="625"/>
      <c r="F97" s="625"/>
      <c r="G97" s="625"/>
      <c r="H97" s="625"/>
      <c r="I97" s="625"/>
      <c r="J97" s="625"/>
      <c r="K97" s="625"/>
      <c r="L97" s="625"/>
      <c r="M97" s="625"/>
      <c r="N97" s="625"/>
      <c r="O97" s="625"/>
      <c r="P97" s="625"/>
      <c r="Q97" s="625"/>
      <c r="R97" s="625"/>
      <c r="S97" s="625"/>
      <c r="T97" s="625"/>
      <c r="U97" s="625"/>
      <c r="V97" s="625"/>
      <c r="W97" s="625"/>
      <c r="X97" s="625"/>
      <c r="Y97" s="625"/>
      <c r="Z97" s="625"/>
      <c r="AA97" s="626"/>
    </row>
    <row r="98" spans="1:27" ht="15" customHeight="1" x14ac:dyDescent="0.2">
      <c r="A98" s="625"/>
      <c r="B98" s="625"/>
      <c r="C98" s="625"/>
      <c r="D98" s="625"/>
      <c r="E98" s="625"/>
      <c r="F98" s="625"/>
      <c r="G98" s="625"/>
      <c r="H98" s="625"/>
      <c r="I98" s="625"/>
      <c r="J98" s="625"/>
      <c r="K98" s="625"/>
      <c r="L98" s="625"/>
      <c r="M98" s="625"/>
      <c r="N98" s="625"/>
      <c r="O98" s="625"/>
      <c r="P98" s="625"/>
      <c r="Q98" s="625"/>
      <c r="R98" s="625"/>
      <c r="S98" s="625"/>
      <c r="T98" s="625"/>
      <c r="U98" s="625"/>
      <c r="V98" s="625"/>
      <c r="W98" s="625"/>
      <c r="X98" s="625"/>
      <c r="Y98" s="625"/>
      <c r="Z98" s="625"/>
      <c r="AA98" s="626"/>
    </row>
    <row r="99" spans="1:27" ht="15" customHeight="1" x14ac:dyDescent="0.2">
      <c r="A99" s="625"/>
      <c r="B99" s="625"/>
      <c r="C99" s="625"/>
      <c r="D99" s="625"/>
      <c r="E99" s="625"/>
      <c r="F99" s="625"/>
      <c r="G99" s="625"/>
      <c r="H99" s="625"/>
      <c r="I99" s="625"/>
      <c r="J99" s="625"/>
      <c r="K99" s="625"/>
      <c r="L99" s="625"/>
      <c r="M99" s="625"/>
      <c r="N99" s="625"/>
      <c r="O99" s="625"/>
      <c r="P99" s="625"/>
      <c r="Q99" s="625"/>
      <c r="R99" s="625"/>
      <c r="S99" s="625"/>
      <c r="T99" s="625"/>
      <c r="U99" s="625"/>
      <c r="V99" s="625"/>
      <c r="W99" s="625"/>
      <c r="X99" s="625"/>
      <c r="Y99" s="625"/>
      <c r="Z99" s="625"/>
      <c r="AA99" s="626"/>
    </row>
    <row r="100" spans="1:27" ht="15" customHeight="1" x14ac:dyDescent="0.2">
      <c r="A100" s="625"/>
      <c r="B100" s="625"/>
      <c r="C100" s="625"/>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c r="AA100" s="626"/>
    </row>
    <row r="101" spans="1:27" ht="15" customHeight="1" x14ac:dyDescent="0.2">
      <c r="A101" s="625"/>
      <c r="B101" s="625"/>
      <c r="C101" s="625"/>
      <c r="D101" s="625"/>
      <c r="E101" s="625"/>
      <c r="F101" s="625"/>
      <c r="G101" s="625"/>
      <c r="H101" s="625"/>
      <c r="I101" s="625"/>
      <c r="J101" s="625"/>
      <c r="K101" s="625"/>
      <c r="L101" s="625"/>
      <c r="M101" s="625"/>
      <c r="N101" s="625"/>
      <c r="O101" s="625"/>
      <c r="P101" s="625"/>
      <c r="Q101" s="625"/>
      <c r="R101" s="625"/>
      <c r="S101" s="625"/>
      <c r="T101" s="625"/>
      <c r="U101" s="625"/>
      <c r="V101" s="625"/>
      <c r="W101" s="625"/>
      <c r="X101" s="625"/>
      <c r="Y101" s="625"/>
      <c r="Z101" s="625"/>
      <c r="AA101" s="626"/>
    </row>
    <row r="102" spans="1:27" ht="15" customHeight="1" x14ac:dyDescent="0.2">
      <c r="A102" s="625"/>
      <c r="B102" s="625"/>
      <c r="C102" s="625"/>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c r="AA102" s="626"/>
    </row>
    <row r="103" spans="1:27" ht="15" customHeight="1" x14ac:dyDescent="0.2">
      <c r="A103" s="625"/>
      <c r="B103" s="625"/>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6"/>
    </row>
    <row r="104" spans="1:27" ht="15" customHeight="1" x14ac:dyDescent="0.2">
      <c r="A104" s="625"/>
      <c r="B104" s="625"/>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6"/>
    </row>
    <row r="105" spans="1:27" ht="15" customHeight="1" x14ac:dyDescent="0.2">
      <c r="A105" s="625"/>
      <c r="B105" s="625"/>
      <c r="C105" s="625"/>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c r="AA105" s="626"/>
    </row>
    <row r="106" spans="1:27" ht="15" customHeight="1" x14ac:dyDescent="0.2">
      <c r="A106" s="625"/>
      <c r="B106" s="625"/>
      <c r="C106" s="625"/>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c r="AA106" s="626"/>
    </row>
    <row r="107" spans="1:27" ht="15" customHeight="1" x14ac:dyDescent="0.2">
      <c r="A107" s="625"/>
      <c r="B107" s="625"/>
      <c r="C107" s="625"/>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6"/>
    </row>
    <row r="108" spans="1:27" ht="15" customHeight="1" x14ac:dyDescent="0.2">
      <c r="A108" s="625"/>
      <c r="B108" s="625"/>
      <c r="C108" s="625"/>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6"/>
    </row>
    <row r="109" spans="1:27" ht="15" customHeight="1" x14ac:dyDescent="0.2">
      <c r="A109" s="625"/>
      <c r="B109" s="625"/>
      <c r="C109" s="625"/>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6"/>
    </row>
    <row r="110" spans="1:27" ht="15" customHeight="1" x14ac:dyDescent="0.2">
      <c r="A110" s="625"/>
      <c r="B110" s="625"/>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6"/>
    </row>
    <row r="111" spans="1:27" ht="15" customHeight="1" x14ac:dyDescent="0.2">
      <c r="A111" s="625"/>
      <c r="B111" s="625"/>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6"/>
    </row>
    <row r="112" spans="1:27" ht="15" customHeight="1" x14ac:dyDescent="0.2">
      <c r="A112" s="625"/>
      <c r="B112" s="625"/>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6"/>
    </row>
    <row r="113" spans="1:27" ht="15" customHeight="1" x14ac:dyDescent="0.2">
      <c r="A113" s="625"/>
      <c r="B113" s="625"/>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c r="AA113" s="626"/>
    </row>
    <row r="114" spans="1:27" ht="15" customHeight="1" x14ac:dyDescent="0.2">
      <c r="A114" s="625"/>
      <c r="B114" s="625"/>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c r="AA114" s="626"/>
    </row>
    <row r="115" spans="1:27" ht="15" customHeight="1" x14ac:dyDescent="0.2">
      <c r="A115" s="625"/>
      <c r="B115" s="625"/>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c r="AA115" s="626"/>
    </row>
    <row r="116" spans="1:27" ht="15" customHeight="1" x14ac:dyDescent="0.2">
      <c r="A116" s="625"/>
      <c r="B116" s="625"/>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6"/>
    </row>
    <row r="117" spans="1:27" ht="15" customHeight="1" x14ac:dyDescent="0.2">
      <c r="A117" s="625"/>
      <c r="B117" s="625"/>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6"/>
    </row>
    <row r="118" spans="1:27" ht="15" customHeight="1" x14ac:dyDescent="0.2">
      <c r="A118" s="625"/>
      <c r="B118" s="625"/>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6"/>
    </row>
    <row r="119" spans="1:27" ht="15" customHeight="1" x14ac:dyDescent="0.2">
      <c r="A119" s="625"/>
      <c r="B119" s="625"/>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6"/>
    </row>
    <row r="120" spans="1:27" ht="15" customHeight="1" x14ac:dyDescent="0.2">
      <c r="A120" s="625"/>
      <c r="B120" s="625"/>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6"/>
    </row>
    <row r="121" spans="1:27" ht="15" customHeight="1" x14ac:dyDescent="0.2">
      <c r="A121" s="625"/>
      <c r="B121" s="625"/>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6"/>
    </row>
    <row r="122" spans="1:27" ht="15" customHeight="1" x14ac:dyDescent="0.2">
      <c r="A122" s="625"/>
      <c r="B122" s="625"/>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c r="AA122" s="626"/>
    </row>
    <row r="123" spans="1:27" ht="15" customHeight="1" x14ac:dyDescent="0.2">
      <c r="A123" s="625"/>
      <c r="B123" s="625"/>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c r="AA123" s="626"/>
    </row>
    <row r="124" spans="1:27" ht="15" customHeight="1" x14ac:dyDescent="0.2">
      <c r="A124" s="625"/>
      <c r="B124" s="625"/>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c r="AA124" s="626"/>
    </row>
    <row r="125" spans="1:27" ht="15" customHeight="1" x14ac:dyDescent="0.2">
      <c r="A125" s="625"/>
      <c r="B125" s="625"/>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6"/>
    </row>
    <row r="126" spans="1:27" ht="15" customHeight="1" x14ac:dyDescent="0.2">
      <c r="A126" s="625"/>
      <c r="B126" s="625"/>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c r="AA126" s="626"/>
    </row>
    <row r="127" spans="1:27" ht="15" customHeight="1" x14ac:dyDescent="0.2">
      <c r="A127" s="625"/>
      <c r="B127" s="625"/>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c r="AA127" s="626"/>
    </row>
    <row r="128" spans="1:27" ht="15" customHeight="1" x14ac:dyDescent="0.2">
      <c r="A128" s="625"/>
      <c r="B128" s="625"/>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6"/>
    </row>
    <row r="129" spans="1:27" ht="15" customHeight="1" x14ac:dyDescent="0.2">
      <c r="A129" s="625"/>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6"/>
    </row>
    <row r="130" spans="1:27" ht="15" customHeight="1" x14ac:dyDescent="0.2">
      <c r="A130" s="625"/>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6"/>
    </row>
    <row r="131" spans="1:27" ht="15" customHeight="1" x14ac:dyDescent="0.2">
      <c r="A131" s="625"/>
      <c r="B131" s="625"/>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c r="AA131" s="626"/>
    </row>
    <row r="132" spans="1:27" ht="15" customHeight="1" x14ac:dyDescent="0.2">
      <c r="A132" s="625"/>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6"/>
    </row>
    <row r="133" spans="1:27" ht="15" customHeight="1" x14ac:dyDescent="0.2">
      <c r="A133" s="625"/>
      <c r="B133" s="625"/>
      <c r="C133" s="625"/>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6"/>
    </row>
    <row r="134" spans="1:27" ht="15" customHeight="1" x14ac:dyDescent="0.2">
      <c r="A134" s="625"/>
      <c r="B134" s="625"/>
      <c r="C134" s="625"/>
      <c r="D134" s="625"/>
      <c r="E134" s="625"/>
      <c r="F134" s="625"/>
      <c r="G134" s="625"/>
      <c r="H134" s="625"/>
      <c r="I134" s="625"/>
      <c r="J134" s="625"/>
      <c r="K134" s="625"/>
      <c r="L134" s="625"/>
      <c r="M134" s="625"/>
      <c r="N134" s="625"/>
      <c r="O134" s="625"/>
      <c r="P134" s="625"/>
      <c r="Q134" s="625"/>
      <c r="R134" s="625"/>
      <c r="S134" s="625"/>
      <c r="T134" s="625"/>
      <c r="U134" s="625"/>
      <c r="V134" s="625"/>
      <c r="W134" s="625"/>
      <c r="X134" s="625"/>
      <c r="Y134" s="625"/>
      <c r="Z134" s="625"/>
      <c r="AA134" s="626"/>
    </row>
    <row r="135" spans="1:27" ht="15" customHeight="1" x14ac:dyDescent="0.2">
      <c r="A135" s="625"/>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6"/>
    </row>
    <row r="136" spans="1:27" ht="15" customHeight="1" x14ac:dyDescent="0.2">
      <c r="A136" s="625"/>
      <c r="B136" s="625"/>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6"/>
    </row>
    <row r="137" spans="1:27" ht="15" customHeight="1" x14ac:dyDescent="0.2">
      <c r="A137" s="625"/>
      <c r="B137" s="625"/>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6"/>
    </row>
    <row r="138" spans="1:27" ht="15" customHeight="1" x14ac:dyDescent="0.2">
      <c r="A138" s="625"/>
      <c r="B138" s="625"/>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6"/>
    </row>
    <row r="139" spans="1:27" ht="15" customHeight="1" x14ac:dyDescent="0.2">
      <c r="A139" s="625"/>
      <c r="B139" s="625"/>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c r="AA139" s="626"/>
    </row>
    <row r="140" spans="1:27" ht="15" customHeight="1" x14ac:dyDescent="0.2">
      <c r="A140" s="625"/>
      <c r="B140" s="625"/>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6"/>
    </row>
    <row r="141" spans="1:27" ht="15" customHeight="1" x14ac:dyDescent="0.2">
      <c r="A141" s="625"/>
      <c r="B141" s="625"/>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6"/>
    </row>
    <row r="142" spans="1:27" ht="15" customHeight="1" x14ac:dyDescent="0.2">
      <c r="A142" s="625"/>
      <c r="B142" s="625"/>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6"/>
    </row>
    <row r="143" spans="1:27" ht="15" customHeight="1" x14ac:dyDescent="0.2">
      <c r="A143" s="625"/>
      <c r="B143" s="625"/>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6"/>
    </row>
    <row r="144" spans="1:27" ht="15" customHeight="1" x14ac:dyDescent="0.2">
      <c r="A144" s="625"/>
      <c r="B144" s="625"/>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6"/>
    </row>
    <row r="145" spans="1:27" ht="15" customHeight="1" x14ac:dyDescent="0.2">
      <c r="A145" s="625"/>
      <c r="B145" s="625"/>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6"/>
    </row>
    <row r="146" spans="1:27" ht="15" customHeight="1" x14ac:dyDescent="0.2">
      <c r="A146" s="625"/>
      <c r="B146" s="625"/>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6"/>
    </row>
    <row r="147" spans="1:27" ht="15" customHeight="1" x14ac:dyDescent="0.2">
      <c r="A147" s="625"/>
      <c r="B147" s="625"/>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6"/>
    </row>
    <row r="148" spans="1:27" ht="15" customHeight="1" x14ac:dyDescent="0.2">
      <c r="A148" s="625"/>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6"/>
    </row>
    <row r="149" spans="1:27" ht="15" customHeight="1" x14ac:dyDescent="0.2">
      <c r="A149" s="625"/>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6"/>
    </row>
    <row r="150" spans="1:27" ht="15" customHeight="1" x14ac:dyDescent="0.2">
      <c r="A150" s="625"/>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6"/>
    </row>
    <row r="151" spans="1:27" ht="15" customHeight="1" x14ac:dyDescent="0.2">
      <c r="A151" s="625"/>
      <c r="B151" s="625"/>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6"/>
    </row>
    <row r="152" spans="1:27" ht="15" customHeight="1" x14ac:dyDescent="0.2">
      <c r="A152" s="625"/>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6"/>
    </row>
    <row r="153" spans="1:27" ht="15" customHeight="1" x14ac:dyDescent="0.2">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6"/>
    </row>
    <row r="154" spans="1:27" ht="15" customHeight="1" x14ac:dyDescent="0.2">
      <c r="A154" s="625"/>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6"/>
    </row>
    <row r="155" spans="1:27" ht="15" customHeight="1" x14ac:dyDescent="0.2">
      <c r="A155" s="625"/>
      <c r="B155" s="625"/>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6"/>
    </row>
    <row r="156" spans="1:27" ht="15" customHeight="1" x14ac:dyDescent="0.2">
      <c r="A156" s="625"/>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6"/>
    </row>
    <row r="157" spans="1:27" ht="15" customHeight="1" x14ac:dyDescent="0.2">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6"/>
    </row>
    <row r="158" spans="1:27" ht="15" customHeight="1" x14ac:dyDescent="0.2">
      <c r="A158" s="625"/>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6"/>
    </row>
    <row r="159" spans="1:27" ht="15" customHeight="1" x14ac:dyDescent="0.2">
      <c r="A159" s="625"/>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6"/>
    </row>
    <row r="160" spans="1:27" ht="15" customHeight="1" x14ac:dyDescent="0.2">
      <c r="A160" s="625"/>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6"/>
    </row>
    <row r="161" spans="1:27" ht="15" customHeight="1" x14ac:dyDescent="0.2">
      <c r="A161" s="625"/>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6"/>
    </row>
    <row r="162" spans="1:27" ht="15" customHeight="1" x14ac:dyDescent="0.2">
      <c r="A162" s="625"/>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6"/>
    </row>
    <row r="163" spans="1:27" ht="15" customHeight="1" x14ac:dyDescent="0.2">
      <c r="A163" s="625"/>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6"/>
    </row>
    <row r="164" spans="1:27" ht="15" customHeight="1" x14ac:dyDescent="0.2">
      <c r="A164" s="625"/>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6"/>
    </row>
    <row r="165" spans="1:27" ht="15" customHeight="1" x14ac:dyDescent="0.2">
      <c r="A165" s="625"/>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6"/>
    </row>
    <row r="166" spans="1:27" ht="15" customHeight="1" x14ac:dyDescent="0.2">
      <c r="A166" s="625"/>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c r="AA166" s="626"/>
    </row>
    <row r="167" spans="1:27" ht="15" customHeight="1" x14ac:dyDescent="0.2">
      <c r="A167" s="625"/>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6"/>
    </row>
    <row r="168" spans="1:27" ht="15" customHeight="1" x14ac:dyDescent="0.2">
      <c r="A168" s="625"/>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6"/>
    </row>
    <row r="169" spans="1:27" ht="15" customHeight="1" x14ac:dyDescent="0.2">
      <c r="A169" s="625"/>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6"/>
    </row>
    <row r="170" spans="1:27" ht="15" customHeight="1" x14ac:dyDescent="0.2">
      <c r="A170" s="625"/>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6"/>
    </row>
    <row r="171" spans="1:27" ht="15" customHeight="1" x14ac:dyDescent="0.2">
      <c r="A171" s="625"/>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6"/>
    </row>
    <row r="172" spans="1:27" ht="15" customHeight="1" x14ac:dyDescent="0.2">
      <c r="A172" s="625"/>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6"/>
    </row>
    <row r="173" spans="1:27" ht="15" customHeight="1" x14ac:dyDescent="0.2">
      <c r="A173" s="625"/>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6"/>
    </row>
    <row r="174" spans="1:27" ht="15" customHeight="1" x14ac:dyDescent="0.2">
      <c r="A174" s="625"/>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6"/>
    </row>
    <row r="175" spans="1:27" ht="15" customHeight="1" x14ac:dyDescent="0.2">
      <c r="A175" s="625"/>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6"/>
    </row>
    <row r="176" spans="1:27" ht="15" customHeight="1" x14ac:dyDescent="0.2">
      <c r="A176" s="625"/>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6"/>
    </row>
    <row r="177" spans="1:27" ht="15" customHeight="1" x14ac:dyDescent="0.2">
      <c r="A177" s="625"/>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6"/>
    </row>
    <row r="178" spans="1:27" ht="15" customHeight="1" x14ac:dyDescent="0.2">
      <c r="A178" s="625"/>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6"/>
    </row>
    <row r="179" spans="1:27" ht="15" customHeight="1" x14ac:dyDescent="0.2">
      <c r="A179" s="625"/>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6"/>
    </row>
    <row r="180" spans="1:27" ht="15" customHeight="1" x14ac:dyDescent="0.2">
      <c r="A180" s="625"/>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6"/>
    </row>
    <row r="181" spans="1:27" ht="15" customHeight="1" x14ac:dyDescent="0.2">
      <c r="A181" s="625"/>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6"/>
    </row>
    <row r="182" spans="1:27" ht="15" customHeight="1" x14ac:dyDescent="0.2">
      <c r="A182" s="625"/>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6"/>
    </row>
    <row r="183" spans="1:27" ht="15" customHeight="1" x14ac:dyDescent="0.2">
      <c r="A183" s="625"/>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6"/>
    </row>
    <row r="184" spans="1:27" ht="15" customHeight="1" x14ac:dyDescent="0.2">
      <c r="A184" s="625"/>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6"/>
    </row>
    <row r="185" spans="1:27" ht="15" customHeight="1" x14ac:dyDescent="0.2">
      <c r="A185" s="625"/>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6"/>
    </row>
    <row r="186" spans="1:27" ht="15" customHeight="1" x14ac:dyDescent="0.2">
      <c r="A186" s="625"/>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6"/>
    </row>
    <row r="187" spans="1:27" ht="15" customHeight="1" x14ac:dyDescent="0.2">
      <c r="A187" s="625"/>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6"/>
    </row>
    <row r="188" spans="1:27" ht="15" customHeight="1" x14ac:dyDescent="0.2">
      <c r="A188" s="625"/>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6"/>
    </row>
    <row r="189" spans="1:27" ht="15" customHeight="1" x14ac:dyDescent="0.2">
      <c r="A189" s="625"/>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6"/>
    </row>
    <row r="190" spans="1:27" ht="15" customHeight="1" x14ac:dyDescent="0.2">
      <c r="A190" s="625"/>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6"/>
    </row>
    <row r="191" spans="1:27" ht="15" customHeight="1" x14ac:dyDescent="0.2">
      <c r="A191" s="625"/>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6"/>
    </row>
    <row r="192" spans="1:27" ht="15" customHeight="1" x14ac:dyDescent="0.2">
      <c r="A192" s="625"/>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6"/>
    </row>
    <row r="193" spans="1:27" ht="15" customHeight="1" x14ac:dyDescent="0.2">
      <c r="A193" s="625"/>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6"/>
    </row>
    <row r="194" spans="1:27" ht="15" customHeight="1" x14ac:dyDescent="0.2">
      <c r="A194" s="625"/>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6"/>
    </row>
    <row r="195" spans="1:27" ht="15" customHeight="1" x14ac:dyDescent="0.2">
      <c r="A195" s="625"/>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6"/>
    </row>
    <row r="196" spans="1:27" ht="15" customHeight="1" x14ac:dyDescent="0.2">
      <c r="A196" s="625"/>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6"/>
    </row>
    <row r="197" spans="1:27" ht="15" customHeight="1" x14ac:dyDescent="0.2">
      <c r="A197" s="625"/>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6"/>
    </row>
    <row r="198" spans="1:27" ht="15" customHeight="1" x14ac:dyDescent="0.2">
      <c r="A198" s="625"/>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6"/>
    </row>
    <row r="199" spans="1:27" ht="15" customHeight="1" x14ac:dyDescent="0.2">
      <c r="A199" s="625"/>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c r="AA199" s="626"/>
    </row>
    <row r="200" spans="1:27" ht="15" customHeight="1" x14ac:dyDescent="0.2">
      <c r="A200" s="625"/>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6"/>
    </row>
    <row r="201" spans="1:27" ht="15" customHeight="1" x14ac:dyDescent="0.2">
      <c r="A201" s="625"/>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c r="AA201" s="626"/>
    </row>
    <row r="202" spans="1:27" ht="15" customHeight="1" x14ac:dyDescent="0.2">
      <c r="A202" s="625"/>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6"/>
    </row>
    <row r="203" spans="1:27" ht="15" customHeight="1" x14ac:dyDescent="0.2">
      <c r="A203" s="625"/>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6"/>
    </row>
    <row r="204" spans="1:27" ht="15" customHeight="1" x14ac:dyDescent="0.2">
      <c r="A204" s="625"/>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6"/>
    </row>
    <row r="205" spans="1:27" ht="15" customHeight="1" x14ac:dyDescent="0.2">
      <c r="A205" s="625"/>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6"/>
    </row>
    <row r="206" spans="1:27" ht="15" customHeight="1" x14ac:dyDescent="0.2">
      <c r="A206" s="625"/>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6"/>
    </row>
    <row r="207" spans="1:27" ht="15" customHeight="1" x14ac:dyDescent="0.2">
      <c r="A207" s="625"/>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6"/>
    </row>
    <row r="208" spans="1:27" ht="15" customHeight="1" x14ac:dyDescent="0.2">
      <c r="A208" s="625"/>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6"/>
    </row>
    <row r="209" spans="1:27" ht="15" customHeight="1" x14ac:dyDescent="0.2">
      <c r="A209" s="625"/>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6"/>
    </row>
    <row r="210" spans="1:27" ht="15" customHeight="1" x14ac:dyDescent="0.2">
      <c r="A210" s="625"/>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6"/>
    </row>
    <row r="211" spans="1:27" ht="15" customHeight="1" x14ac:dyDescent="0.2">
      <c r="A211" s="625"/>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6"/>
    </row>
    <row r="212" spans="1:27" ht="15" customHeight="1" x14ac:dyDescent="0.2">
      <c r="A212" s="625"/>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6"/>
    </row>
    <row r="213" spans="1:27" ht="15" customHeight="1" x14ac:dyDescent="0.2">
      <c r="A213" s="625"/>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6"/>
    </row>
    <row r="214" spans="1:27" ht="15" customHeight="1" x14ac:dyDescent="0.2">
      <c r="A214" s="625"/>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6"/>
    </row>
    <row r="215" spans="1:27" ht="15" customHeight="1" x14ac:dyDescent="0.2">
      <c r="A215" s="625"/>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6"/>
    </row>
    <row r="216" spans="1:27" ht="15" customHeight="1" x14ac:dyDescent="0.2">
      <c r="A216" s="625"/>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6"/>
    </row>
    <row r="217" spans="1:27" ht="15" customHeight="1" x14ac:dyDescent="0.2">
      <c r="A217" s="625"/>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6"/>
    </row>
    <row r="218" spans="1:27" ht="15" customHeight="1" x14ac:dyDescent="0.2">
      <c r="A218" s="625"/>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6"/>
    </row>
    <row r="219" spans="1:27" ht="15" customHeight="1" x14ac:dyDescent="0.2">
      <c r="A219" s="625"/>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6"/>
    </row>
    <row r="220" spans="1:27" ht="15" customHeight="1" x14ac:dyDescent="0.2">
      <c r="A220" s="625"/>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6"/>
    </row>
    <row r="221" spans="1:27" ht="15" customHeight="1" x14ac:dyDescent="0.2">
      <c r="A221" s="625"/>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6"/>
    </row>
    <row r="222" spans="1:27" ht="15" customHeight="1" x14ac:dyDescent="0.2">
      <c r="A222" s="625"/>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6"/>
    </row>
    <row r="223" spans="1:27" ht="15" customHeight="1" x14ac:dyDescent="0.2">
      <c r="A223" s="625"/>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6"/>
    </row>
    <row r="224" spans="1:27" ht="15" customHeight="1" x14ac:dyDescent="0.2">
      <c r="A224" s="625"/>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6"/>
    </row>
    <row r="225" spans="1:27" ht="15" customHeight="1" x14ac:dyDescent="0.2">
      <c r="A225" s="625"/>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6"/>
    </row>
    <row r="226" spans="1:27" ht="15" customHeight="1" x14ac:dyDescent="0.2">
      <c r="A226" s="625"/>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6"/>
    </row>
    <row r="227" spans="1:27" ht="15" customHeight="1" x14ac:dyDescent="0.2">
      <c r="A227" s="625"/>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6"/>
    </row>
    <row r="228" spans="1:27" ht="15" customHeight="1" x14ac:dyDescent="0.2">
      <c r="A228" s="625"/>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6"/>
    </row>
    <row r="229" spans="1:27" ht="15" customHeight="1" x14ac:dyDescent="0.2">
      <c r="A229" s="625"/>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6"/>
    </row>
    <row r="230" spans="1:27" ht="15" customHeight="1" x14ac:dyDescent="0.2">
      <c r="A230" s="625"/>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6"/>
    </row>
    <row r="231" spans="1:27" ht="15" customHeight="1" x14ac:dyDescent="0.2">
      <c r="A231" s="625"/>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6"/>
    </row>
    <row r="232" spans="1:27" ht="15" customHeight="1" x14ac:dyDescent="0.2">
      <c r="A232" s="625"/>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6"/>
    </row>
    <row r="233" spans="1:27" ht="15" customHeight="1" x14ac:dyDescent="0.2">
      <c r="A233" s="625"/>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6"/>
    </row>
    <row r="234" spans="1:27" ht="15" customHeight="1" x14ac:dyDescent="0.2">
      <c r="A234" s="625"/>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6"/>
    </row>
    <row r="235" spans="1:27" ht="15" customHeight="1" x14ac:dyDescent="0.2">
      <c r="A235" s="625"/>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6"/>
    </row>
    <row r="236" spans="1:27" ht="15" customHeight="1" x14ac:dyDescent="0.2">
      <c r="A236" s="625"/>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6"/>
    </row>
    <row r="237" spans="1:27" ht="15" customHeight="1" x14ac:dyDescent="0.2">
      <c r="A237" s="625"/>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6"/>
    </row>
    <row r="238" spans="1:27" ht="15" customHeight="1" x14ac:dyDescent="0.2">
      <c r="A238" s="625"/>
      <c r="B238" s="625"/>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c r="AA238" s="626"/>
    </row>
    <row r="239" spans="1:27" ht="15" customHeight="1" x14ac:dyDescent="0.2">
      <c r="A239" s="625"/>
      <c r="B239" s="625"/>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6"/>
    </row>
    <row r="240" spans="1:27" ht="15" customHeight="1" x14ac:dyDescent="0.2">
      <c r="A240" s="625"/>
      <c r="B240" s="625"/>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6"/>
    </row>
    <row r="241" spans="1:27" ht="15" customHeight="1" x14ac:dyDescent="0.2">
      <c r="A241" s="625"/>
      <c r="B241" s="625"/>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6"/>
    </row>
    <row r="242" spans="1:27" ht="15" customHeight="1" x14ac:dyDescent="0.2">
      <c r="A242" s="625"/>
      <c r="B242" s="625"/>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6"/>
    </row>
    <row r="243" spans="1:27" ht="15" customHeight="1" x14ac:dyDescent="0.2">
      <c r="A243" s="625"/>
      <c r="B243" s="625"/>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6"/>
    </row>
    <row r="244" spans="1:27" ht="15" customHeight="1" x14ac:dyDescent="0.2">
      <c r="A244" s="625"/>
      <c r="B244" s="625"/>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6"/>
    </row>
    <row r="245" spans="1:27" ht="15" customHeight="1" x14ac:dyDescent="0.2">
      <c r="A245" s="625"/>
      <c r="B245" s="625"/>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6"/>
    </row>
    <row r="246" spans="1:27" ht="15" customHeight="1" x14ac:dyDescent="0.2">
      <c r="A246" s="625"/>
      <c r="B246" s="625"/>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6"/>
    </row>
    <row r="247" spans="1:27" ht="15" customHeight="1" x14ac:dyDescent="0.2">
      <c r="A247" s="625"/>
      <c r="B247" s="625"/>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6"/>
    </row>
    <row r="248" spans="1:27" ht="15" customHeight="1" x14ac:dyDescent="0.2">
      <c r="A248" s="625"/>
      <c r="B248" s="625"/>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6"/>
    </row>
    <row r="249" spans="1:27" ht="15" customHeight="1" x14ac:dyDescent="0.2">
      <c r="A249" s="625"/>
      <c r="B249" s="625"/>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6"/>
    </row>
    <row r="250" spans="1:27" ht="15" customHeight="1" x14ac:dyDescent="0.2">
      <c r="A250" s="625"/>
      <c r="B250" s="625"/>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6"/>
    </row>
    <row r="251" spans="1:27" ht="15" customHeight="1" x14ac:dyDescent="0.2">
      <c r="A251" s="625"/>
      <c r="B251" s="625"/>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6"/>
    </row>
    <row r="252" spans="1:27" ht="15" customHeight="1" x14ac:dyDescent="0.2">
      <c r="A252" s="625"/>
      <c r="B252" s="625"/>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6"/>
    </row>
    <row r="253" spans="1:27" ht="15" customHeight="1" x14ac:dyDescent="0.2">
      <c r="A253" s="625"/>
      <c r="B253" s="625"/>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6"/>
    </row>
    <row r="254" spans="1:27" ht="15" customHeight="1" x14ac:dyDescent="0.2">
      <c r="A254" s="625"/>
      <c r="B254" s="625"/>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6"/>
    </row>
    <row r="255" spans="1:27" ht="15" customHeight="1" x14ac:dyDescent="0.2">
      <c r="A255" s="625"/>
      <c r="B255" s="625"/>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6"/>
    </row>
    <row r="256" spans="1:27" ht="15" customHeight="1" x14ac:dyDescent="0.2">
      <c r="A256" s="625"/>
      <c r="B256" s="625"/>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6"/>
    </row>
    <row r="257" spans="1:27" ht="15" customHeight="1" x14ac:dyDescent="0.2">
      <c r="A257" s="625"/>
      <c r="B257" s="625"/>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6"/>
    </row>
    <row r="258" spans="1:27" ht="15" customHeight="1" x14ac:dyDescent="0.2">
      <c r="A258" s="625"/>
      <c r="B258" s="625"/>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6"/>
    </row>
    <row r="259" spans="1:27" ht="15" customHeight="1" x14ac:dyDescent="0.2">
      <c r="A259" s="625"/>
      <c r="B259" s="625"/>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6"/>
    </row>
    <row r="260" spans="1:27" ht="15" customHeight="1" x14ac:dyDescent="0.2">
      <c r="A260" s="625"/>
      <c r="B260" s="625"/>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6"/>
    </row>
    <row r="261" spans="1:27" ht="15" customHeight="1" x14ac:dyDescent="0.2">
      <c r="A261" s="625"/>
      <c r="B261" s="625"/>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6"/>
    </row>
    <row r="262" spans="1:27" ht="15" customHeight="1" x14ac:dyDescent="0.2">
      <c r="A262" s="625"/>
      <c r="B262" s="625"/>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6"/>
    </row>
    <row r="263" spans="1:27" ht="15" customHeight="1" x14ac:dyDescent="0.2">
      <c r="A263" s="625"/>
      <c r="B263" s="625"/>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6"/>
    </row>
    <row r="264" spans="1:27" ht="15" customHeight="1" x14ac:dyDescent="0.2">
      <c r="A264" s="625"/>
      <c r="B264" s="625"/>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6"/>
    </row>
    <row r="265" spans="1:27" ht="15" customHeight="1" x14ac:dyDescent="0.2">
      <c r="A265" s="625"/>
      <c r="B265" s="625"/>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c r="AA265" s="626"/>
    </row>
    <row r="266" spans="1:27" ht="15" customHeight="1" x14ac:dyDescent="0.2">
      <c r="A266" s="625"/>
      <c r="B266" s="625"/>
      <c r="C266" s="625"/>
      <c r="D266" s="625"/>
      <c r="E266" s="625"/>
      <c r="F266" s="625"/>
      <c r="G266" s="625"/>
      <c r="H266" s="625"/>
      <c r="I266" s="625"/>
      <c r="J266" s="625"/>
      <c r="K266" s="625"/>
      <c r="L266" s="625"/>
      <c r="M266" s="625"/>
      <c r="N266" s="625"/>
      <c r="O266" s="625"/>
      <c r="P266" s="625"/>
      <c r="Q266" s="625"/>
      <c r="R266" s="625"/>
      <c r="S266" s="625"/>
      <c r="T266" s="625"/>
      <c r="U266" s="625"/>
      <c r="V266" s="625"/>
      <c r="W266" s="625"/>
      <c r="X266" s="625"/>
      <c r="Y266" s="625"/>
      <c r="Z266" s="625"/>
      <c r="AA266" s="626"/>
    </row>
    <row r="267" spans="1:27" ht="15" customHeight="1" x14ac:dyDescent="0.2">
      <c r="A267" s="625"/>
      <c r="B267" s="625"/>
      <c r="C267" s="625"/>
      <c r="D267" s="625"/>
      <c r="E267" s="625"/>
      <c r="F267" s="625"/>
      <c r="G267" s="625"/>
      <c r="H267" s="625"/>
      <c r="I267" s="625"/>
      <c r="J267" s="625"/>
      <c r="K267" s="625"/>
      <c r="L267" s="625"/>
      <c r="M267" s="625"/>
      <c r="N267" s="625"/>
      <c r="O267" s="625"/>
      <c r="P267" s="625"/>
      <c r="Q267" s="625"/>
      <c r="R267" s="625"/>
      <c r="S267" s="625"/>
      <c r="T267" s="625"/>
      <c r="U267" s="625"/>
      <c r="V267" s="625"/>
      <c r="W267" s="625"/>
      <c r="X267" s="625"/>
      <c r="Y267" s="625"/>
      <c r="Z267" s="625"/>
      <c r="AA267" s="626"/>
    </row>
    <row r="268" spans="1:27" ht="15" customHeight="1" x14ac:dyDescent="0.2">
      <c r="A268" s="625"/>
      <c r="B268" s="625"/>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c r="AA268" s="626"/>
    </row>
    <row r="269" spans="1:27" ht="15" customHeight="1" x14ac:dyDescent="0.2">
      <c r="A269" s="625"/>
      <c r="B269" s="625"/>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6"/>
    </row>
    <row r="270" spans="1:27" ht="15" customHeight="1" x14ac:dyDescent="0.2">
      <c r="A270" s="625"/>
      <c r="B270" s="625"/>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6"/>
    </row>
    <row r="271" spans="1:27" ht="15" customHeight="1" x14ac:dyDescent="0.2">
      <c r="A271" s="625"/>
      <c r="B271" s="625"/>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6"/>
    </row>
    <row r="272" spans="1:27" ht="15" customHeight="1" x14ac:dyDescent="0.2">
      <c r="A272" s="625"/>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6"/>
    </row>
    <row r="273" spans="1:27" ht="15" customHeight="1" x14ac:dyDescent="0.2">
      <c r="A273" s="625"/>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6"/>
    </row>
    <row r="274" spans="1:27" ht="15" customHeight="1" x14ac:dyDescent="0.2">
      <c r="A274" s="625"/>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6"/>
    </row>
    <row r="275" spans="1:27" ht="15" customHeight="1" x14ac:dyDescent="0.2">
      <c r="A275" s="625"/>
      <c r="B275" s="625"/>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6"/>
    </row>
    <row r="276" spans="1:27" ht="15" customHeight="1" x14ac:dyDescent="0.2">
      <c r="A276" s="625"/>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6"/>
    </row>
    <row r="277" spans="1:27" ht="15" customHeight="1" x14ac:dyDescent="0.2">
      <c r="A277" s="625"/>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6"/>
    </row>
    <row r="278" spans="1:27" ht="15" customHeight="1" x14ac:dyDescent="0.2">
      <c r="A278" s="625"/>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6"/>
    </row>
    <row r="279" spans="1:27" ht="15" customHeight="1" x14ac:dyDescent="0.2">
      <c r="A279" s="625"/>
      <c r="B279" s="625"/>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6"/>
    </row>
    <row r="280" spans="1:27" ht="15" customHeight="1" x14ac:dyDescent="0.2">
      <c r="A280" s="625"/>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6"/>
    </row>
    <row r="281" spans="1:27" ht="15" customHeight="1" x14ac:dyDescent="0.2">
      <c r="A281" s="625"/>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6"/>
    </row>
    <row r="282" spans="1:27" ht="15" customHeight="1" x14ac:dyDescent="0.2">
      <c r="A282" s="625"/>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6"/>
    </row>
    <row r="283" spans="1:27" ht="15" customHeight="1" x14ac:dyDescent="0.2">
      <c r="A283" s="625"/>
      <c r="B283" s="625"/>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6"/>
    </row>
    <row r="284" spans="1:27" ht="15" customHeight="1" x14ac:dyDescent="0.2">
      <c r="A284" s="625"/>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6"/>
    </row>
    <row r="285" spans="1:27" ht="15" customHeight="1" x14ac:dyDescent="0.2">
      <c r="A285" s="625"/>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6"/>
    </row>
    <row r="286" spans="1:27" ht="15" customHeight="1" x14ac:dyDescent="0.2">
      <c r="A286" s="625"/>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6"/>
    </row>
    <row r="287" spans="1:27" ht="15" customHeight="1" x14ac:dyDescent="0.2">
      <c r="A287" s="625"/>
      <c r="B287" s="625"/>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6"/>
    </row>
    <row r="288" spans="1:27" ht="15" customHeight="1" x14ac:dyDescent="0.2">
      <c r="A288" s="625"/>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6"/>
    </row>
    <row r="289" spans="1:27" ht="15" customHeight="1" x14ac:dyDescent="0.2">
      <c r="A289" s="625"/>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6"/>
    </row>
    <row r="290" spans="1:27" ht="15" customHeight="1" x14ac:dyDescent="0.2">
      <c r="A290" s="625"/>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6"/>
    </row>
    <row r="291" spans="1:27" ht="15" customHeight="1" x14ac:dyDescent="0.2">
      <c r="A291" s="625"/>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6"/>
    </row>
    <row r="292" spans="1:27" ht="15" customHeight="1" x14ac:dyDescent="0.2">
      <c r="A292" s="625"/>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6"/>
    </row>
    <row r="293" spans="1:27" ht="15" customHeight="1" x14ac:dyDescent="0.2">
      <c r="A293" s="625"/>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6"/>
    </row>
    <row r="294" spans="1:27" ht="15" customHeight="1" x14ac:dyDescent="0.2">
      <c r="A294" s="625"/>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6"/>
    </row>
    <row r="295" spans="1:27" ht="15" customHeight="1" x14ac:dyDescent="0.2">
      <c r="A295" s="625"/>
      <c r="B295" s="625"/>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6"/>
    </row>
    <row r="296" spans="1:27" ht="15" customHeight="1" x14ac:dyDescent="0.2">
      <c r="A296" s="625"/>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6"/>
    </row>
    <row r="297" spans="1:27" ht="15" customHeight="1" x14ac:dyDescent="0.2">
      <c r="A297" s="625"/>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6"/>
    </row>
    <row r="298" spans="1:27" ht="15" customHeight="1" x14ac:dyDescent="0.2">
      <c r="A298" s="625"/>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c r="AA298" s="626"/>
    </row>
    <row r="299" spans="1:27" ht="15" customHeight="1" x14ac:dyDescent="0.2">
      <c r="A299" s="625"/>
      <c r="B299" s="625"/>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625"/>
      <c r="Y299" s="625"/>
      <c r="Z299" s="625"/>
      <c r="AA299" s="626"/>
    </row>
    <row r="300" spans="1:27" ht="15" customHeight="1" x14ac:dyDescent="0.2">
      <c r="A300" s="625"/>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625"/>
      <c r="Y300" s="625"/>
      <c r="Z300" s="625"/>
      <c r="AA300" s="626"/>
    </row>
    <row r="301" spans="1:27" ht="15" customHeight="1" x14ac:dyDescent="0.2">
      <c r="A301" s="625"/>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c r="AA301" s="626"/>
    </row>
    <row r="302" spans="1:27" ht="15" customHeight="1" x14ac:dyDescent="0.2">
      <c r="A302" s="625"/>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c r="AA302" s="626"/>
    </row>
    <row r="303" spans="1:27" ht="15" customHeight="1" x14ac:dyDescent="0.2">
      <c r="A303" s="625"/>
      <c r="B303" s="625"/>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6"/>
    </row>
    <row r="304" spans="1:27" ht="15" customHeight="1" x14ac:dyDescent="0.2">
      <c r="A304" s="625"/>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6"/>
    </row>
    <row r="305" spans="1:27" ht="15" customHeight="1" x14ac:dyDescent="0.2">
      <c r="A305" s="625"/>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6"/>
    </row>
    <row r="306" spans="1:27" ht="15" customHeight="1" x14ac:dyDescent="0.2">
      <c r="A306" s="625"/>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6"/>
    </row>
    <row r="307" spans="1:27" ht="15" customHeight="1" x14ac:dyDescent="0.2">
      <c r="A307" s="625"/>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6"/>
    </row>
    <row r="308" spans="1:27" ht="15" customHeight="1" x14ac:dyDescent="0.2">
      <c r="A308" s="625"/>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6"/>
    </row>
    <row r="309" spans="1:27" ht="15" customHeight="1" x14ac:dyDescent="0.2">
      <c r="A309" s="625"/>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6"/>
    </row>
    <row r="310" spans="1:27" ht="15" customHeight="1" x14ac:dyDescent="0.2">
      <c r="A310" s="625"/>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6"/>
    </row>
    <row r="311" spans="1:27" ht="15" customHeight="1" x14ac:dyDescent="0.2">
      <c r="A311" s="625"/>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6"/>
    </row>
    <row r="312" spans="1:27" ht="15" customHeight="1" x14ac:dyDescent="0.2">
      <c r="A312" s="625"/>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6"/>
    </row>
    <row r="313" spans="1:27" ht="15" customHeight="1" x14ac:dyDescent="0.2">
      <c r="A313" s="625"/>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6"/>
    </row>
    <row r="314" spans="1:27" ht="15" customHeight="1" x14ac:dyDescent="0.2">
      <c r="A314" s="625"/>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6"/>
    </row>
    <row r="315" spans="1:27" ht="15" customHeight="1" x14ac:dyDescent="0.2">
      <c r="A315" s="625"/>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6"/>
    </row>
    <row r="316" spans="1:27" ht="15" customHeight="1" x14ac:dyDescent="0.2">
      <c r="A316" s="625"/>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6"/>
    </row>
    <row r="317" spans="1:27" ht="15" customHeight="1" x14ac:dyDescent="0.2">
      <c r="A317" s="625"/>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6"/>
    </row>
    <row r="318" spans="1:27" ht="15" customHeight="1" x14ac:dyDescent="0.2">
      <c r="A318" s="625"/>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6"/>
    </row>
    <row r="319" spans="1:27" ht="15" customHeight="1" x14ac:dyDescent="0.2">
      <c r="A319" s="625"/>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6"/>
    </row>
    <row r="320" spans="1:27" ht="15" customHeight="1" x14ac:dyDescent="0.2">
      <c r="A320" s="625"/>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6"/>
    </row>
    <row r="321" spans="1:27" ht="15" customHeight="1" x14ac:dyDescent="0.2">
      <c r="A321" s="625"/>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6"/>
    </row>
    <row r="322" spans="1:27" ht="15" customHeight="1" x14ac:dyDescent="0.2">
      <c r="A322" s="625"/>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6"/>
    </row>
    <row r="323" spans="1:27" ht="15" customHeight="1" x14ac:dyDescent="0.2">
      <c r="A323" s="625"/>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6"/>
    </row>
    <row r="324" spans="1:27" ht="15" customHeight="1" x14ac:dyDescent="0.2">
      <c r="A324" s="625"/>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6"/>
    </row>
    <row r="325" spans="1:27" ht="15" customHeight="1" x14ac:dyDescent="0.2">
      <c r="A325" s="625"/>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6"/>
    </row>
    <row r="326" spans="1:27" ht="15" customHeight="1" x14ac:dyDescent="0.2">
      <c r="A326" s="625"/>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6"/>
    </row>
    <row r="327" spans="1:27" ht="15" customHeight="1" x14ac:dyDescent="0.2">
      <c r="A327" s="625"/>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6"/>
    </row>
    <row r="328" spans="1:27" ht="15" customHeight="1" x14ac:dyDescent="0.2">
      <c r="A328" s="625"/>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6"/>
    </row>
    <row r="329" spans="1:27" ht="15" customHeight="1" x14ac:dyDescent="0.2">
      <c r="A329" s="625"/>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6"/>
    </row>
    <row r="330" spans="1:27" ht="15" customHeight="1" x14ac:dyDescent="0.2">
      <c r="A330" s="625"/>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6"/>
    </row>
    <row r="331" spans="1:27" ht="15" customHeight="1" x14ac:dyDescent="0.2">
      <c r="A331" s="625"/>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c r="AA331" s="626"/>
    </row>
    <row r="332" spans="1:27" ht="15" customHeight="1" x14ac:dyDescent="0.2">
      <c r="A332" s="625"/>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6"/>
    </row>
    <row r="333" spans="1:27" ht="15" customHeight="1" x14ac:dyDescent="0.2">
      <c r="A333" s="625"/>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625"/>
      <c r="Y333" s="625"/>
      <c r="Z333" s="625"/>
      <c r="AA333" s="626"/>
    </row>
    <row r="334" spans="1:27" ht="15" customHeight="1" x14ac:dyDescent="0.2">
      <c r="A334" s="625"/>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c r="AA334" s="626"/>
    </row>
    <row r="335" spans="1:27" ht="15" customHeight="1" x14ac:dyDescent="0.2">
      <c r="A335" s="625"/>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6"/>
    </row>
    <row r="336" spans="1:27" ht="15" customHeight="1" x14ac:dyDescent="0.2">
      <c r="A336" s="625"/>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6"/>
    </row>
    <row r="337" spans="1:27" ht="15" customHeight="1" x14ac:dyDescent="0.2">
      <c r="A337" s="625"/>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6"/>
    </row>
    <row r="338" spans="1:27" ht="15" customHeight="1" x14ac:dyDescent="0.2">
      <c r="A338" s="625"/>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6"/>
    </row>
    <row r="339" spans="1:27" ht="15" customHeight="1" x14ac:dyDescent="0.2">
      <c r="A339" s="625"/>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6"/>
    </row>
    <row r="340" spans="1:27" ht="15" customHeight="1" x14ac:dyDescent="0.2">
      <c r="A340" s="625"/>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6"/>
    </row>
    <row r="341" spans="1:27" ht="15" customHeight="1" x14ac:dyDescent="0.2">
      <c r="A341" s="625"/>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6"/>
    </row>
    <row r="342" spans="1:27" ht="15" customHeight="1" x14ac:dyDescent="0.2">
      <c r="A342" s="625"/>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6"/>
    </row>
    <row r="343" spans="1:27" ht="15" customHeight="1" x14ac:dyDescent="0.2">
      <c r="A343" s="625"/>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6"/>
    </row>
    <row r="344" spans="1:27" ht="15" customHeight="1" x14ac:dyDescent="0.2">
      <c r="A344" s="625"/>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6"/>
    </row>
    <row r="345" spans="1:27" ht="15" customHeight="1" x14ac:dyDescent="0.2">
      <c r="A345" s="625"/>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6"/>
    </row>
    <row r="346" spans="1:27" ht="15" customHeight="1" x14ac:dyDescent="0.2">
      <c r="A346" s="625"/>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6"/>
    </row>
    <row r="347" spans="1:27" ht="15" customHeight="1" x14ac:dyDescent="0.2">
      <c r="A347" s="625"/>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6"/>
    </row>
    <row r="348" spans="1:27" ht="15" customHeight="1" x14ac:dyDescent="0.2">
      <c r="A348" s="625"/>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6"/>
    </row>
    <row r="349" spans="1:27" ht="15" customHeight="1" x14ac:dyDescent="0.2">
      <c r="A349" s="625"/>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6"/>
    </row>
    <row r="350" spans="1:27" ht="15" customHeight="1" x14ac:dyDescent="0.2">
      <c r="A350" s="625"/>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6"/>
    </row>
    <row r="351" spans="1:27" ht="15" customHeight="1" x14ac:dyDescent="0.2">
      <c r="A351" s="625"/>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6"/>
    </row>
    <row r="352" spans="1:27" ht="15" customHeight="1" x14ac:dyDescent="0.2">
      <c r="A352" s="625"/>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6"/>
    </row>
    <row r="353" spans="1:27" ht="15" customHeight="1" x14ac:dyDescent="0.2">
      <c r="A353" s="625"/>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6"/>
    </row>
    <row r="354" spans="1:27" ht="15" customHeight="1" x14ac:dyDescent="0.2">
      <c r="A354" s="625"/>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6"/>
    </row>
    <row r="355" spans="1:27" ht="15" customHeight="1" x14ac:dyDescent="0.2">
      <c r="A355" s="625"/>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6"/>
    </row>
    <row r="356" spans="1:27" ht="15" customHeight="1" x14ac:dyDescent="0.2">
      <c r="A356" s="625"/>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6"/>
    </row>
    <row r="357" spans="1:27" ht="15" customHeight="1" x14ac:dyDescent="0.2">
      <c r="A357" s="625"/>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6"/>
    </row>
    <row r="358" spans="1:27" ht="15" customHeight="1" x14ac:dyDescent="0.2">
      <c r="A358" s="625"/>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6"/>
    </row>
    <row r="359" spans="1:27" ht="15" customHeight="1" x14ac:dyDescent="0.2">
      <c r="A359" s="625"/>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6"/>
    </row>
    <row r="360" spans="1:27" ht="15" customHeight="1" x14ac:dyDescent="0.2">
      <c r="A360" s="625"/>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6"/>
    </row>
    <row r="361" spans="1:27" ht="15" customHeight="1" x14ac:dyDescent="0.2">
      <c r="A361" s="625"/>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6"/>
    </row>
    <row r="362" spans="1:27" ht="15" customHeight="1" x14ac:dyDescent="0.2">
      <c r="A362" s="625"/>
      <c r="B362" s="62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6"/>
    </row>
    <row r="363" spans="1:27" ht="15" customHeight="1" x14ac:dyDescent="0.2">
      <c r="A363" s="625"/>
      <c r="B363" s="62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6"/>
    </row>
    <row r="364" spans="1:27" ht="15" customHeight="1" x14ac:dyDescent="0.2">
      <c r="A364" s="625"/>
      <c r="B364" s="625"/>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c r="AA364" s="626"/>
    </row>
    <row r="365" spans="1:27" ht="15" customHeight="1" x14ac:dyDescent="0.2">
      <c r="A365" s="625"/>
      <c r="B365" s="625"/>
      <c r="C365" s="625"/>
      <c r="D365" s="625"/>
      <c r="E365" s="625"/>
      <c r="F365" s="625"/>
      <c r="G365" s="625"/>
      <c r="H365" s="625"/>
      <c r="I365" s="625"/>
      <c r="J365" s="625"/>
      <c r="K365" s="625"/>
      <c r="L365" s="625"/>
      <c r="M365" s="625"/>
      <c r="N365" s="625"/>
      <c r="O365" s="625"/>
      <c r="P365" s="625"/>
      <c r="Q365" s="625"/>
      <c r="R365" s="625"/>
      <c r="S365" s="625"/>
      <c r="T365" s="625"/>
      <c r="U365" s="625"/>
      <c r="V365" s="625"/>
      <c r="W365" s="625"/>
      <c r="X365" s="625"/>
      <c r="Y365" s="625"/>
      <c r="Z365" s="625"/>
      <c r="AA365" s="626"/>
    </row>
    <row r="366" spans="1:27" ht="15" customHeight="1" x14ac:dyDescent="0.2">
      <c r="A366" s="625"/>
      <c r="B366" s="625"/>
      <c r="C366" s="625"/>
      <c r="D366" s="625"/>
      <c r="E366" s="625"/>
      <c r="F366" s="625"/>
      <c r="G366" s="625"/>
      <c r="H366" s="625"/>
      <c r="I366" s="625"/>
      <c r="J366" s="625"/>
      <c r="K366" s="625"/>
      <c r="L366" s="625"/>
      <c r="M366" s="625"/>
      <c r="N366" s="625"/>
      <c r="O366" s="625"/>
      <c r="P366" s="625"/>
      <c r="Q366" s="625"/>
      <c r="R366" s="625"/>
      <c r="S366" s="625"/>
      <c r="T366" s="625"/>
      <c r="U366" s="625"/>
      <c r="V366" s="625"/>
      <c r="W366" s="625"/>
      <c r="X366" s="625"/>
      <c r="Y366" s="625"/>
      <c r="Z366" s="625"/>
      <c r="AA366" s="626"/>
    </row>
    <row r="367" spans="1:27" ht="15" customHeight="1" x14ac:dyDescent="0.2">
      <c r="A367" s="625"/>
      <c r="B367" s="625"/>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6"/>
    </row>
    <row r="368" spans="1:27" ht="15" customHeight="1" x14ac:dyDescent="0.2">
      <c r="A368" s="625"/>
      <c r="B368" s="625"/>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6"/>
    </row>
    <row r="369" spans="1:27" ht="15" customHeight="1" x14ac:dyDescent="0.2">
      <c r="A369" s="625"/>
      <c r="B369" s="625"/>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6"/>
    </row>
    <row r="370" spans="1:27" ht="15" customHeight="1" x14ac:dyDescent="0.2">
      <c r="A370" s="625"/>
      <c r="B370" s="625"/>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6"/>
    </row>
    <row r="371" spans="1:27" ht="15" customHeight="1" x14ac:dyDescent="0.2">
      <c r="A371" s="625"/>
      <c r="B371" s="625"/>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6"/>
    </row>
    <row r="372" spans="1:27" ht="15" customHeight="1" x14ac:dyDescent="0.2">
      <c r="A372" s="625"/>
      <c r="B372" s="625"/>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6"/>
    </row>
    <row r="373" spans="1:27" ht="15" customHeight="1" x14ac:dyDescent="0.2">
      <c r="A373" s="625"/>
      <c r="B373" s="625"/>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6"/>
    </row>
    <row r="374" spans="1:27" ht="15" customHeight="1" x14ac:dyDescent="0.2">
      <c r="A374" s="625"/>
      <c r="B374" s="625"/>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6"/>
    </row>
    <row r="375" spans="1:27" ht="15" customHeight="1" x14ac:dyDescent="0.2">
      <c r="A375" s="625"/>
      <c r="B375" s="625"/>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6"/>
    </row>
    <row r="376" spans="1:27" ht="15" customHeight="1" x14ac:dyDescent="0.2">
      <c r="A376" s="625"/>
      <c r="B376" s="625"/>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6"/>
    </row>
    <row r="377" spans="1:27" ht="15" customHeight="1" x14ac:dyDescent="0.2">
      <c r="A377" s="625"/>
      <c r="B377" s="625"/>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6"/>
    </row>
    <row r="378" spans="1:27" ht="15" customHeight="1" x14ac:dyDescent="0.2">
      <c r="A378" s="625"/>
      <c r="B378" s="625"/>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6"/>
    </row>
    <row r="379" spans="1:27" ht="15" customHeight="1" x14ac:dyDescent="0.2">
      <c r="A379" s="625"/>
      <c r="B379" s="625"/>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6"/>
    </row>
    <row r="380" spans="1:27" ht="15" customHeight="1" x14ac:dyDescent="0.2">
      <c r="A380" s="625"/>
      <c r="B380" s="625"/>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6"/>
    </row>
    <row r="381" spans="1:27" ht="15" customHeight="1" x14ac:dyDescent="0.2">
      <c r="A381" s="625"/>
      <c r="B381" s="625"/>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6"/>
    </row>
    <row r="382" spans="1:27" ht="15" customHeight="1" x14ac:dyDescent="0.2">
      <c r="A382" s="625"/>
      <c r="B382" s="625"/>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6"/>
    </row>
    <row r="383" spans="1:27" ht="15" customHeight="1" x14ac:dyDescent="0.2">
      <c r="A383" s="625"/>
      <c r="B383" s="625"/>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6"/>
    </row>
    <row r="384" spans="1:27" ht="15" customHeight="1" x14ac:dyDescent="0.2">
      <c r="A384" s="625"/>
      <c r="B384" s="625"/>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6"/>
    </row>
    <row r="385" spans="1:27" ht="15" customHeight="1" x14ac:dyDescent="0.2">
      <c r="A385" s="625"/>
      <c r="B385" s="625"/>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6"/>
    </row>
    <row r="386" spans="1:27" ht="15" customHeight="1" x14ac:dyDescent="0.2">
      <c r="A386" s="625"/>
      <c r="B386" s="625"/>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6"/>
    </row>
    <row r="387" spans="1:27" ht="15" customHeight="1" x14ac:dyDescent="0.2">
      <c r="A387" s="625"/>
      <c r="B387" s="625"/>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6"/>
    </row>
    <row r="388" spans="1:27" ht="15" customHeight="1" x14ac:dyDescent="0.2">
      <c r="A388" s="625"/>
      <c r="B388" s="625"/>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6"/>
    </row>
    <row r="389" spans="1:27" ht="15" customHeight="1" x14ac:dyDescent="0.2">
      <c r="A389" s="625"/>
      <c r="B389" s="625"/>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6"/>
    </row>
    <row r="390" spans="1:27" ht="15" customHeight="1" x14ac:dyDescent="0.2">
      <c r="A390" s="625"/>
      <c r="B390" s="625"/>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6"/>
    </row>
    <row r="391" spans="1:27" ht="15" customHeight="1" x14ac:dyDescent="0.2">
      <c r="A391" s="625"/>
      <c r="B391" s="625"/>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6"/>
    </row>
    <row r="392" spans="1:27" ht="15" customHeight="1" x14ac:dyDescent="0.2">
      <c r="A392" s="625"/>
      <c r="B392" s="625"/>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6"/>
    </row>
    <row r="393" spans="1:27" ht="15" customHeight="1" x14ac:dyDescent="0.2">
      <c r="A393" s="625"/>
      <c r="B393" s="625"/>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6"/>
    </row>
    <row r="394" spans="1:27" ht="15" customHeight="1" x14ac:dyDescent="0.2">
      <c r="A394" s="625"/>
      <c r="B394" s="625"/>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6"/>
    </row>
    <row r="395" spans="1:27" ht="15" customHeight="1" x14ac:dyDescent="0.2">
      <c r="A395" s="625"/>
      <c r="B395" s="625"/>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6"/>
    </row>
    <row r="396" spans="1:27" ht="15" customHeight="1" x14ac:dyDescent="0.2">
      <c r="A396" s="625"/>
      <c r="B396" s="625"/>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6"/>
    </row>
    <row r="397" spans="1:27" ht="15" customHeight="1" x14ac:dyDescent="0.2">
      <c r="A397" s="625"/>
      <c r="B397" s="625"/>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c r="AA397" s="626"/>
    </row>
    <row r="398" spans="1:27" ht="15" customHeight="1" x14ac:dyDescent="0.2">
      <c r="A398" s="625"/>
      <c r="B398" s="625"/>
      <c r="C398" s="625"/>
      <c r="D398" s="625"/>
      <c r="E398" s="625"/>
      <c r="F398" s="625"/>
      <c r="G398" s="625"/>
      <c r="H398" s="625"/>
      <c r="I398" s="625"/>
      <c r="J398" s="625"/>
      <c r="K398" s="625"/>
      <c r="L398" s="625"/>
      <c r="M398" s="625"/>
      <c r="N398" s="625"/>
      <c r="O398" s="625"/>
      <c r="P398" s="625"/>
      <c r="Q398" s="625"/>
      <c r="R398" s="625"/>
      <c r="S398" s="625"/>
      <c r="T398" s="625"/>
      <c r="U398" s="625"/>
      <c r="V398" s="625"/>
      <c r="W398" s="625"/>
      <c r="X398" s="625"/>
      <c r="Y398" s="625"/>
      <c r="Z398" s="625"/>
      <c r="AA398" s="626"/>
    </row>
    <row r="399" spans="1:27" ht="15" customHeight="1" x14ac:dyDescent="0.2">
      <c r="A399" s="625"/>
      <c r="B399" s="625"/>
      <c r="C399" s="625"/>
      <c r="D399" s="625"/>
      <c r="E399" s="625"/>
      <c r="F399" s="625"/>
      <c r="G399" s="625"/>
      <c r="H399" s="625"/>
      <c r="I399" s="625"/>
      <c r="J399" s="625"/>
      <c r="K399" s="625"/>
      <c r="L399" s="625"/>
      <c r="M399" s="625"/>
      <c r="N399" s="625"/>
      <c r="O399" s="625"/>
      <c r="P399" s="625"/>
      <c r="Q399" s="625"/>
      <c r="R399" s="625"/>
      <c r="S399" s="625"/>
      <c r="T399" s="625"/>
      <c r="U399" s="625"/>
      <c r="V399" s="625"/>
      <c r="W399" s="625"/>
      <c r="X399" s="625"/>
      <c r="Y399" s="625"/>
      <c r="Z399" s="625"/>
      <c r="AA399" s="626"/>
    </row>
    <row r="400" spans="1:27" ht="15" customHeight="1" x14ac:dyDescent="0.2">
      <c r="A400" s="625"/>
      <c r="B400" s="625"/>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c r="AA400" s="626"/>
    </row>
    <row r="401" spans="1:27" ht="15" customHeight="1" x14ac:dyDescent="0.2">
      <c r="A401" s="625"/>
      <c r="B401" s="625"/>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6"/>
    </row>
    <row r="402" spans="1:27" ht="15" customHeight="1" x14ac:dyDescent="0.2">
      <c r="A402" s="625"/>
      <c r="B402" s="625"/>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6"/>
    </row>
    <row r="403" spans="1:27" ht="15" customHeight="1" x14ac:dyDescent="0.2">
      <c r="A403" s="625"/>
      <c r="B403" s="625"/>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6"/>
    </row>
    <row r="404" spans="1:27" ht="15" customHeight="1" x14ac:dyDescent="0.2">
      <c r="A404" s="625"/>
      <c r="B404" s="625"/>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6"/>
    </row>
    <row r="405" spans="1:27" ht="15" customHeight="1" x14ac:dyDescent="0.2">
      <c r="A405" s="625"/>
      <c r="B405" s="625"/>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6"/>
    </row>
    <row r="406" spans="1:27" ht="15" customHeight="1" x14ac:dyDescent="0.2">
      <c r="A406" s="625"/>
      <c r="B406" s="625"/>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6"/>
    </row>
    <row r="407" spans="1:27" ht="15" customHeight="1" x14ac:dyDescent="0.2">
      <c r="A407" s="625"/>
      <c r="B407" s="625"/>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6"/>
    </row>
    <row r="408" spans="1:27" ht="15" customHeight="1" x14ac:dyDescent="0.2">
      <c r="A408" s="625"/>
      <c r="B408" s="625"/>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6"/>
    </row>
    <row r="409" spans="1:27" ht="15" customHeight="1" x14ac:dyDescent="0.2">
      <c r="A409" s="625"/>
      <c r="B409" s="625"/>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6"/>
    </row>
    <row r="410" spans="1:27" ht="15" customHeight="1" x14ac:dyDescent="0.2">
      <c r="A410" s="625"/>
      <c r="B410" s="625"/>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6"/>
    </row>
    <row r="411" spans="1:27" ht="15" customHeight="1" x14ac:dyDescent="0.2">
      <c r="A411" s="625"/>
      <c r="B411" s="625"/>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6"/>
    </row>
    <row r="412" spans="1:27" ht="15" customHeight="1" x14ac:dyDescent="0.2">
      <c r="A412" s="625"/>
      <c r="B412" s="625"/>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6"/>
    </row>
    <row r="413" spans="1:27" ht="15" customHeight="1" x14ac:dyDescent="0.2">
      <c r="A413" s="625"/>
      <c r="B413" s="625"/>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6"/>
    </row>
    <row r="414" spans="1:27" ht="15" customHeight="1" x14ac:dyDescent="0.2">
      <c r="A414" s="625"/>
      <c r="B414" s="625"/>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6"/>
    </row>
    <row r="415" spans="1:27" ht="15" customHeight="1" x14ac:dyDescent="0.2">
      <c r="A415" s="625"/>
      <c r="B415" s="625"/>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6"/>
    </row>
    <row r="416" spans="1:27" ht="15" customHeight="1" x14ac:dyDescent="0.2">
      <c r="A416" s="625"/>
      <c r="B416" s="625"/>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6"/>
    </row>
    <row r="417" spans="1:27" ht="15" customHeight="1" x14ac:dyDescent="0.2">
      <c r="A417" s="625"/>
      <c r="B417" s="625"/>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6"/>
    </row>
    <row r="418" spans="1:27" ht="15" customHeight="1" x14ac:dyDescent="0.2">
      <c r="A418" s="625"/>
      <c r="B418" s="625"/>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6"/>
    </row>
    <row r="419" spans="1:27" ht="15" customHeight="1" x14ac:dyDescent="0.2">
      <c r="A419" s="625"/>
      <c r="B419" s="625"/>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6"/>
    </row>
    <row r="420" spans="1:27" ht="15" customHeight="1" x14ac:dyDescent="0.2">
      <c r="A420" s="625"/>
      <c r="B420" s="625"/>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6"/>
    </row>
    <row r="421" spans="1:27" ht="15" customHeight="1" x14ac:dyDescent="0.2">
      <c r="A421" s="625"/>
      <c r="B421" s="625"/>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6"/>
    </row>
    <row r="422" spans="1:27" ht="15" customHeight="1" x14ac:dyDescent="0.2">
      <c r="A422" s="625"/>
      <c r="B422" s="625"/>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6"/>
    </row>
    <row r="423" spans="1:27" ht="15" customHeight="1" x14ac:dyDescent="0.2">
      <c r="A423" s="595"/>
      <c r="B423" s="595"/>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row>
  </sheetData>
  <mergeCells count="8">
    <mergeCell ref="A2:B2"/>
    <mergeCell ref="C2:G2"/>
    <mergeCell ref="A3:H3"/>
    <mergeCell ref="A36:B37"/>
    <mergeCell ref="H36:H37"/>
    <mergeCell ref="I36:I37"/>
    <mergeCell ref="D36:G36"/>
    <mergeCell ref="D37:G37"/>
  </mergeCells>
  <hyperlinks>
    <hyperlink ref="E17" r:id="rId1" display="http://www.contraloriabogota.gov.co/sites/default/files/Contenido/Normatividad/Resoluciones/2019/RR_036_2019 Por la cual se Adopta el Procedimiento y se Reglamenta el Tramite del Plan de Mejoramiento/RR_036_2019.pdf" xr:uid="{8A60A487-9874-4D77-8775-BB5A067F1E2A}"/>
    <hyperlink ref="E14" r:id="rId2" xr:uid="{23BC89A8-88A5-4B7F-A0D0-79F5504ECD03}"/>
    <hyperlink ref="E22" r:id="rId3" xr:uid="{5745797A-413C-4A2D-8DD6-36446E5C8CA0}"/>
    <hyperlink ref="E8" r:id="rId4" display="https://www.fuga.gov.co/sites/default/files/archivos/resolucion035de2021.pdf" xr:uid="{A5BA3201-A322-42C0-B746-D492BC1C0486}"/>
    <hyperlink ref="E9" r:id="rId5" display="https://www.alcaldiabogota.gov.co/sisjur/normas/Norma1.jsp?i=108172" xr:uid="{45D0444A-53A4-4A00-8893-5CB2BD96F64E}"/>
    <hyperlink ref="E26" r:id="rId6" display="https://www.alcaldiabogota.gov.co/sisjur/normas/Norma1.jsp?i=63146" xr:uid="{B038F99D-729A-4A49-99DC-DA5416276920}"/>
    <hyperlink ref="E13" r:id="rId7" display="https://secretariageneral.gov.co/transparencia/normatividad/normatividad/decreto-distrital-189-2020" xr:uid="{CE44E579-C851-4EC0-876C-396CDECD925B}"/>
    <hyperlink ref="E11" r:id="rId8" xr:uid="{B12FB95D-520E-4487-A715-0223D95735E4}"/>
    <hyperlink ref="E18" r:id="rId9" xr:uid="{CCCFB26C-95C9-4026-AD3C-9F14388F387B}"/>
    <hyperlink ref="E12" r:id="rId10" xr:uid="{155ED5EB-CE4E-4FE8-9473-861712D452C7}"/>
    <hyperlink ref="E16" r:id="rId11" display="ttps://dapre.presidencia.gov.co/normativa/normativa/DECRETO 2106 DEL 22 DE NOVIEMBRE DE 2019.pdf" xr:uid="{1192A2F3-C94B-41A1-AFDD-7BB43BCB89B2}"/>
    <hyperlink ref="E30" r:id="rId12" display="http://wsp.presidencia.gov.co/Normativa/Decretos/2012/Documents/Enero/10/Dec1910012012.pdf" xr:uid="{D3427CA6-04CA-4D25-92CB-CC0F532D6CF5}"/>
    <hyperlink ref="E15" r:id="rId13" display="https://secretariageneral.gov.co/mipg/mipg-generalidades/decreto-807-2019-medio-del-cual-se-reglamenta-sistema-gestion-edistrito-capital-y-se-dictan-otras-disposiciones" xr:uid="{8E63BD3B-94AA-4E75-A7D4-D3BEB3E634D0}"/>
    <hyperlink ref="E5" r:id="rId14" display="Política de Administración del Riesgo" xr:uid="{E7022C00-1FDB-41B6-BE62-1A778633C3F5}"/>
    <hyperlink ref="E21" r:id="rId15" display="https://www.alcaldiabogota.gov.co/sisjur/normas/Norma1.jsp?i=80445" xr:uid="{6EC7D84A-FE02-433C-A7FF-7609B79402D0}"/>
    <hyperlink ref="E24" r:id="rId16" location="5" display="https://www.alcaldiabogota.gov.co/sisjur/normas/Norma1.jsp?i=71261 - 5" xr:uid="{ECA122B7-FCB3-44C6-80D3-9A2DA9BA7FA9}"/>
    <hyperlink ref="E27" r:id="rId17" xr:uid="{A95E800C-EDE0-4AAA-A84B-4B1F9B868FE9}"/>
    <hyperlink ref="E28" r:id="rId18" xr:uid="{67EA78BD-358B-443D-B8F0-DF13689D885D}"/>
    <hyperlink ref="E29" r:id="rId19" display="http://www.alcaldiabogota.gov.co/sisjur/normas/Norma1.jsp?i=62518" xr:uid="{5539BA1C-D4F7-4ECE-8198-3B26EC801D36}"/>
    <hyperlink ref="E31" r:id="rId20" display="http://www.alcaldiabogota.gov.co/sisjur/normas/Norma1.jsp?i=43292" xr:uid="{C5D37F82-DC7C-4191-8B75-82C688C1EA2F}"/>
    <hyperlink ref="E32" r:id="rId21" display="https://www.alcaldiabogota.gov.co/sisjur/normas/Norma1.jsp?i=40685&amp;dt=S" xr:uid="{20F6E8C9-C971-48A6-8CBD-33AD26F92EA4}"/>
    <hyperlink ref="E33" r:id="rId22" display="http://www.secretariasenado.gov.co/senado/basedoc/ley_0489_1998.html" xr:uid="{3B56354C-F582-41AD-85DB-EBB1FA28D3C6}"/>
    <hyperlink ref="E34" r:id="rId23" display="http://www.alcaldiabogota.gov.co/sisjur/normas/Norma1.jsp?i=5340" xr:uid="{D81979E4-4C1E-4D91-A76F-D301C2A2BEAC}"/>
    <hyperlink ref="E10" r:id="rId24" display="https://www.funcionpublica.gov.co/documents/28587410/38139874/2021-03-23_Manual_operativo_mipg_4V_consolidado.pdf/2c42c0a2-d097-b9e3-1c96-5482a90302ad?t=1619467195249" xr:uid="{3E3D1617-A7EE-471E-BEAC-CC771C13D26A}"/>
    <hyperlink ref="E19" r:id="rId25" display="https://orfeo.fuga.gov.co/orfeopg/bodega/2019/230/20192300001125.pdf" xr:uid="{9B360131-610A-404E-A0F2-A05DBBD2ABCB}"/>
    <hyperlink ref="E7" r:id="rId26" xr:uid="{9BA0DE24-98A8-4138-83FB-862A67781A0E}"/>
    <hyperlink ref="E6" r:id="rId27" xr:uid="{047BFF50-00C1-4519-90AB-4A015FD8086B}"/>
    <hyperlink ref="E20" r:id="rId28" xr:uid="{8A583A2F-5DF0-451F-AE15-0A40FA922428}"/>
    <hyperlink ref="E23" r:id="rId29" display="https://secretariageneral.gov.co/transparencia/informacion-interes/publicacion/mipg-distrital/circular-012-2018-directrices-mipg" xr:uid="{09AAA344-138A-4815-874E-BC46DE5AF6B0}"/>
    <hyperlink ref="E25" r:id="rId30" display="https://www.funcionpublica.gov.co/eva/gestornormativo/norma.php?i=80915" xr:uid="{8C9CF094-3997-471B-A24E-5EB4072540F3}"/>
    <hyperlink ref="E35" r:id="rId31" display="https://www.funcionpublica.gov.co/eva/gestornormativo/norma.php?i=300" xr:uid="{38E322C2-3376-4129-98EF-5CD0F3DCBDAC}"/>
  </hyperlinks>
  <pageMargins left="0.70866141732283472" right="0.70866141732283472" top="0.74803149606299213" bottom="0.74803149606299213" header="0" footer="0"/>
  <pageSetup scale="31" orientation="landscape" r:id="rId32"/>
  <headerFooter>
    <oddFooter>&amp;LV3-11-03-2020</oddFooter>
  </headerFooter>
  <drawing r:id="rId33"/>
  <tableParts count="1">
    <tablePart r:id="rId3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4B8F-18CA-4EB1-9ADE-60342A38F3C4}">
  <sheetPr>
    <tabColor indexed="10"/>
    <pageSetUpPr fitToPage="1"/>
  </sheetPr>
  <dimension ref="A1:I38"/>
  <sheetViews>
    <sheetView view="pageBreakPreview" zoomScale="60" zoomScaleNormal="60" workbookViewId="0">
      <selection activeCell="I37" sqref="I37:I38"/>
    </sheetView>
  </sheetViews>
  <sheetFormatPr baseColWidth="10" defaultColWidth="11.5703125" defaultRowHeight="14.25" x14ac:dyDescent="0.2"/>
  <cols>
    <col min="1" max="1" width="27.140625" style="26" customWidth="1"/>
    <col min="2" max="2" width="20" style="26" customWidth="1"/>
    <col min="3" max="3" width="19.42578125" style="30" customWidth="1"/>
    <col min="4" max="4" width="25.5703125" style="30" customWidth="1"/>
    <col min="5" max="5" width="41.85546875" style="30" customWidth="1"/>
    <col min="6" max="6" width="20" style="30" customWidth="1"/>
    <col min="7" max="7" width="52.5703125" style="51" customWidth="1"/>
    <col min="8" max="8" width="53.28515625" style="51" customWidth="1"/>
    <col min="9" max="9" width="46.85546875" style="30" customWidth="1"/>
    <col min="10" max="10" width="14" style="30" customWidth="1"/>
    <col min="11" max="255" width="11.5703125" style="30"/>
    <col min="256" max="256" width="27.140625" style="30" customWidth="1"/>
    <col min="257" max="257" width="20" style="30" customWidth="1"/>
    <col min="258" max="258" width="19.42578125" style="30" customWidth="1"/>
    <col min="259" max="259" width="25.5703125" style="30" customWidth="1"/>
    <col min="260" max="260" width="13.5703125" style="30" customWidth="1"/>
    <col min="261" max="261" width="20" style="30" customWidth="1"/>
    <col min="262" max="262" width="35.85546875" style="30" customWidth="1"/>
    <col min="263" max="263" width="45" style="30" customWidth="1"/>
    <col min="264" max="264" width="35.140625" style="30" customWidth="1"/>
    <col min="265" max="265" width="11.5703125" style="30"/>
    <col min="266" max="266" width="14" style="30" customWidth="1"/>
    <col min="267" max="511" width="11.5703125" style="30"/>
    <col min="512" max="512" width="27.140625" style="30" customWidth="1"/>
    <col min="513" max="513" width="20" style="30" customWidth="1"/>
    <col min="514" max="514" width="19.42578125" style="30" customWidth="1"/>
    <col min="515" max="515" width="25.5703125" style="30" customWidth="1"/>
    <col min="516" max="516" width="13.5703125" style="30" customWidth="1"/>
    <col min="517" max="517" width="20" style="30" customWidth="1"/>
    <col min="518" max="518" width="35.85546875" style="30" customWidth="1"/>
    <col min="519" max="519" width="45" style="30" customWidth="1"/>
    <col min="520" max="520" width="35.140625" style="30" customWidth="1"/>
    <col min="521" max="521" width="11.5703125" style="30"/>
    <col min="522" max="522" width="14" style="30" customWidth="1"/>
    <col min="523" max="767" width="11.5703125" style="30"/>
    <col min="768" max="768" width="27.140625" style="30" customWidth="1"/>
    <col min="769" max="769" width="20" style="30" customWidth="1"/>
    <col min="770" max="770" width="19.42578125" style="30" customWidth="1"/>
    <col min="771" max="771" width="25.5703125" style="30" customWidth="1"/>
    <col min="772" max="772" width="13.5703125" style="30" customWidth="1"/>
    <col min="773" max="773" width="20" style="30" customWidth="1"/>
    <col min="774" max="774" width="35.85546875" style="30" customWidth="1"/>
    <col min="775" max="775" width="45" style="30" customWidth="1"/>
    <col min="776" max="776" width="35.140625" style="30" customWidth="1"/>
    <col min="777" max="777" width="11.5703125" style="30"/>
    <col min="778" max="778" width="14" style="30" customWidth="1"/>
    <col min="779" max="1023" width="11.5703125" style="30"/>
    <col min="1024" max="1024" width="27.140625" style="30" customWidth="1"/>
    <col min="1025" max="1025" width="20" style="30" customWidth="1"/>
    <col min="1026" max="1026" width="19.42578125" style="30" customWidth="1"/>
    <col min="1027" max="1027" width="25.5703125" style="30" customWidth="1"/>
    <col min="1028" max="1028" width="13.5703125" style="30" customWidth="1"/>
    <col min="1029" max="1029" width="20" style="30" customWidth="1"/>
    <col min="1030" max="1030" width="35.85546875" style="30" customWidth="1"/>
    <col min="1031" max="1031" width="45" style="30" customWidth="1"/>
    <col min="1032" max="1032" width="35.140625" style="30" customWidth="1"/>
    <col min="1033" max="1033" width="11.5703125" style="30"/>
    <col min="1034" max="1034" width="14" style="30" customWidth="1"/>
    <col min="1035" max="1279" width="11.5703125" style="30"/>
    <col min="1280" max="1280" width="27.140625" style="30" customWidth="1"/>
    <col min="1281" max="1281" width="20" style="30" customWidth="1"/>
    <col min="1282" max="1282" width="19.42578125" style="30" customWidth="1"/>
    <col min="1283" max="1283" width="25.5703125" style="30" customWidth="1"/>
    <col min="1284" max="1284" width="13.5703125" style="30" customWidth="1"/>
    <col min="1285" max="1285" width="20" style="30" customWidth="1"/>
    <col min="1286" max="1286" width="35.85546875" style="30" customWidth="1"/>
    <col min="1287" max="1287" width="45" style="30" customWidth="1"/>
    <col min="1288" max="1288" width="35.140625" style="30" customWidth="1"/>
    <col min="1289" max="1289" width="11.5703125" style="30"/>
    <col min="1290" max="1290" width="14" style="30" customWidth="1"/>
    <col min="1291" max="1535" width="11.5703125" style="30"/>
    <col min="1536" max="1536" width="27.140625" style="30" customWidth="1"/>
    <col min="1537" max="1537" width="20" style="30" customWidth="1"/>
    <col min="1538" max="1538" width="19.42578125" style="30" customWidth="1"/>
    <col min="1539" max="1539" width="25.5703125" style="30" customWidth="1"/>
    <col min="1540" max="1540" width="13.5703125" style="30" customWidth="1"/>
    <col min="1541" max="1541" width="20" style="30" customWidth="1"/>
    <col min="1542" max="1542" width="35.85546875" style="30" customWidth="1"/>
    <col min="1543" max="1543" width="45" style="30" customWidth="1"/>
    <col min="1544" max="1544" width="35.140625" style="30" customWidth="1"/>
    <col min="1545" max="1545" width="11.5703125" style="30"/>
    <col min="1546" max="1546" width="14" style="30" customWidth="1"/>
    <col min="1547" max="1791" width="11.5703125" style="30"/>
    <col min="1792" max="1792" width="27.140625" style="30" customWidth="1"/>
    <col min="1793" max="1793" width="20" style="30" customWidth="1"/>
    <col min="1794" max="1794" width="19.42578125" style="30" customWidth="1"/>
    <col min="1795" max="1795" width="25.5703125" style="30" customWidth="1"/>
    <col min="1796" max="1796" width="13.5703125" style="30" customWidth="1"/>
    <col min="1797" max="1797" width="20" style="30" customWidth="1"/>
    <col min="1798" max="1798" width="35.85546875" style="30" customWidth="1"/>
    <col min="1799" max="1799" width="45" style="30" customWidth="1"/>
    <col min="1800" max="1800" width="35.140625" style="30" customWidth="1"/>
    <col min="1801" max="1801" width="11.5703125" style="30"/>
    <col min="1802" max="1802" width="14" style="30" customWidth="1"/>
    <col min="1803" max="2047" width="11.5703125" style="30"/>
    <col min="2048" max="2048" width="27.140625" style="30" customWidth="1"/>
    <col min="2049" max="2049" width="20" style="30" customWidth="1"/>
    <col min="2050" max="2050" width="19.42578125" style="30" customWidth="1"/>
    <col min="2051" max="2051" width="25.5703125" style="30" customWidth="1"/>
    <col min="2052" max="2052" width="13.5703125" style="30" customWidth="1"/>
    <col min="2053" max="2053" width="20" style="30" customWidth="1"/>
    <col min="2054" max="2054" width="35.85546875" style="30" customWidth="1"/>
    <col min="2055" max="2055" width="45" style="30" customWidth="1"/>
    <col min="2056" max="2056" width="35.140625" style="30" customWidth="1"/>
    <col min="2057" max="2057" width="11.5703125" style="30"/>
    <col min="2058" max="2058" width="14" style="30" customWidth="1"/>
    <col min="2059" max="2303" width="11.5703125" style="30"/>
    <col min="2304" max="2304" width="27.140625" style="30" customWidth="1"/>
    <col min="2305" max="2305" width="20" style="30" customWidth="1"/>
    <col min="2306" max="2306" width="19.42578125" style="30" customWidth="1"/>
    <col min="2307" max="2307" width="25.5703125" style="30" customWidth="1"/>
    <col min="2308" max="2308" width="13.5703125" style="30" customWidth="1"/>
    <col min="2309" max="2309" width="20" style="30" customWidth="1"/>
    <col min="2310" max="2310" width="35.85546875" style="30" customWidth="1"/>
    <col min="2311" max="2311" width="45" style="30" customWidth="1"/>
    <col min="2312" max="2312" width="35.140625" style="30" customWidth="1"/>
    <col min="2313" max="2313" width="11.5703125" style="30"/>
    <col min="2314" max="2314" width="14" style="30" customWidth="1"/>
    <col min="2315" max="2559" width="11.5703125" style="30"/>
    <col min="2560" max="2560" width="27.140625" style="30" customWidth="1"/>
    <col min="2561" max="2561" width="20" style="30" customWidth="1"/>
    <col min="2562" max="2562" width="19.42578125" style="30" customWidth="1"/>
    <col min="2563" max="2563" width="25.5703125" style="30" customWidth="1"/>
    <col min="2564" max="2564" width="13.5703125" style="30" customWidth="1"/>
    <col min="2565" max="2565" width="20" style="30" customWidth="1"/>
    <col min="2566" max="2566" width="35.85546875" style="30" customWidth="1"/>
    <col min="2567" max="2567" width="45" style="30" customWidth="1"/>
    <col min="2568" max="2568" width="35.140625" style="30" customWidth="1"/>
    <col min="2569" max="2569" width="11.5703125" style="30"/>
    <col min="2570" max="2570" width="14" style="30" customWidth="1"/>
    <col min="2571" max="2815" width="11.5703125" style="30"/>
    <col min="2816" max="2816" width="27.140625" style="30" customWidth="1"/>
    <col min="2817" max="2817" width="20" style="30" customWidth="1"/>
    <col min="2818" max="2818" width="19.42578125" style="30" customWidth="1"/>
    <col min="2819" max="2819" width="25.5703125" style="30" customWidth="1"/>
    <col min="2820" max="2820" width="13.5703125" style="30" customWidth="1"/>
    <col min="2821" max="2821" width="20" style="30" customWidth="1"/>
    <col min="2822" max="2822" width="35.85546875" style="30" customWidth="1"/>
    <col min="2823" max="2823" width="45" style="30" customWidth="1"/>
    <col min="2824" max="2824" width="35.140625" style="30" customWidth="1"/>
    <col min="2825" max="2825" width="11.5703125" style="30"/>
    <col min="2826" max="2826" width="14" style="30" customWidth="1"/>
    <col min="2827" max="3071" width="11.5703125" style="30"/>
    <col min="3072" max="3072" width="27.140625" style="30" customWidth="1"/>
    <col min="3073" max="3073" width="20" style="30" customWidth="1"/>
    <col min="3074" max="3074" width="19.42578125" style="30" customWidth="1"/>
    <col min="3075" max="3075" width="25.5703125" style="30" customWidth="1"/>
    <col min="3076" max="3076" width="13.5703125" style="30" customWidth="1"/>
    <col min="3077" max="3077" width="20" style="30" customWidth="1"/>
    <col min="3078" max="3078" width="35.85546875" style="30" customWidth="1"/>
    <col min="3079" max="3079" width="45" style="30" customWidth="1"/>
    <col min="3080" max="3080" width="35.140625" style="30" customWidth="1"/>
    <col min="3081" max="3081" width="11.5703125" style="30"/>
    <col min="3082" max="3082" width="14" style="30" customWidth="1"/>
    <col min="3083" max="3327" width="11.5703125" style="30"/>
    <col min="3328" max="3328" width="27.140625" style="30" customWidth="1"/>
    <col min="3329" max="3329" width="20" style="30" customWidth="1"/>
    <col min="3330" max="3330" width="19.42578125" style="30" customWidth="1"/>
    <col min="3331" max="3331" width="25.5703125" style="30" customWidth="1"/>
    <col min="3332" max="3332" width="13.5703125" style="30" customWidth="1"/>
    <col min="3333" max="3333" width="20" style="30" customWidth="1"/>
    <col min="3334" max="3334" width="35.85546875" style="30" customWidth="1"/>
    <col min="3335" max="3335" width="45" style="30" customWidth="1"/>
    <col min="3336" max="3336" width="35.140625" style="30" customWidth="1"/>
    <col min="3337" max="3337" width="11.5703125" style="30"/>
    <col min="3338" max="3338" width="14" style="30" customWidth="1"/>
    <col min="3339" max="3583" width="11.5703125" style="30"/>
    <col min="3584" max="3584" width="27.140625" style="30" customWidth="1"/>
    <col min="3585" max="3585" width="20" style="30" customWidth="1"/>
    <col min="3586" max="3586" width="19.42578125" style="30" customWidth="1"/>
    <col min="3587" max="3587" width="25.5703125" style="30" customWidth="1"/>
    <col min="3588" max="3588" width="13.5703125" style="30" customWidth="1"/>
    <col min="3589" max="3589" width="20" style="30" customWidth="1"/>
    <col min="3590" max="3590" width="35.85546875" style="30" customWidth="1"/>
    <col min="3591" max="3591" width="45" style="30" customWidth="1"/>
    <col min="3592" max="3592" width="35.140625" style="30" customWidth="1"/>
    <col min="3593" max="3593" width="11.5703125" style="30"/>
    <col min="3594" max="3594" width="14" style="30" customWidth="1"/>
    <col min="3595" max="3839" width="11.5703125" style="30"/>
    <col min="3840" max="3840" width="27.140625" style="30" customWidth="1"/>
    <col min="3841" max="3841" width="20" style="30" customWidth="1"/>
    <col min="3842" max="3842" width="19.42578125" style="30" customWidth="1"/>
    <col min="3843" max="3843" width="25.5703125" style="30" customWidth="1"/>
    <col min="3844" max="3844" width="13.5703125" style="30" customWidth="1"/>
    <col min="3845" max="3845" width="20" style="30" customWidth="1"/>
    <col min="3846" max="3846" width="35.85546875" style="30" customWidth="1"/>
    <col min="3847" max="3847" width="45" style="30" customWidth="1"/>
    <col min="3848" max="3848" width="35.140625" style="30" customWidth="1"/>
    <col min="3849" max="3849" width="11.5703125" style="30"/>
    <col min="3850" max="3850" width="14" style="30" customWidth="1"/>
    <col min="3851" max="4095" width="11.5703125" style="30"/>
    <col min="4096" max="4096" width="27.140625" style="30" customWidth="1"/>
    <col min="4097" max="4097" width="20" style="30" customWidth="1"/>
    <col min="4098" max="4098" width="19.42578125" style="30" customWidth="1"/>
    <col min="4099" max="4099" width="25.5703125" style="30" customWidth="1"/>
    <col min="4100" max="4100" width="13.5703125" style="30" customWidth="1"/>
    <col min="4101" max="4101" width="20" style="30" customWidth="1"/>
    <col min="4102" max="4102" width="35.85546875" style="30" customWidth="1"/>
    <col min="4103" max="4103" width="45" style="30" customWidth="1"/>
    <col min="4104" max="4104" width="35.140625" style="30" customWidth="1"/>
    <col min="4105" max="4105" width="11.5703125" style="30"/>
    <col min="4106" max="4106" width="14" style="30" customWidth="1"/>
    <col min="4107" max="4351" width="11.5703125" style="30"/>
    <col min="4352" max="4352" width="27.140625" style="30" customWidth="1"/>
    <col min="4353" max="4353" width="20" style="30" customWidth="1"/>
    <col min="4354" max="4354" width="19.42578125" style="30" customWidth="1"/>
    <col min="4355" max="4355" width="25.5703125" style="30" customWidth="1"/>
    <col min="4356" max="4356" width="13.5703125" style="30" customWidth="1"/>
    <col min="4357" max="4357" width="20" style="30" customWidth="1"/>
    <col min="4358" max="4358" width="35.85546875" style="30" customWidth="1"/>
    <col min="4359" max="4359" width="45" style="30" customWidth="1"/>
    <col min="4360" max="4360" width="35.140625" style="30" customWidth="1"/>
    <col min="4361" max="4361" width="11.5703125" style="30"/>
    <col min="4362" max="4362" width="14" style="30" customWidth="1"/>
    <col min="4363" max="4607" width="11.5703125" style="30"/>
    <col min="4608" max="4608" width="27.140625" style="30" customWidth="1"/>
    <col min="4609" max="4609" width="20" style="30" customWidth="1"/>
    <col min="4610" max="4610" width="19.42578125" style="30" customWidth="1"/>
    <col min="4611" max="4611" width="25.5703125" style="30" customWidth="1"/>
    <col min="4612" max="4612" width="13.5703125" style="30" customWidth="1"/>
    <col min="4613" max="4613" width="20" style="30" customWidth="1"/>
    <col min="4614" max="4614" width="35.85546875" style="30" customWidth="1"/>
    <col min="4615" max="4615" width="45" style="30" customWidth="1"/>
    <col min="4616" max="4616" width="35.140625" style="30" customWidth="1"/>
    <col min="4617" max="4617" width="11.5703125" style="30"/>
    <col min="4618" max="4618" width="14" style="30" customWidth="1"/>
    <col min="4619" max="4863" width="11.5703125" style="30"/>
    <col min="4864" max="4864" width="27.140625" style="30" customWidth="1"/>
    <col min="4865" max="4865" width="20" style="30" customWidth="1"/>
    <col min="4866" max="4866" width="19.42578125" style="30" customWidth="1"/>
    <col min="4867" max="4867" width="25.5703125" style="30" customWidth="1"/>
    <col min="4868" max="4868" width="13.5703125" style="30" customWidth="1"/>
    <col min="4869" max="4869" width="20" style="30" customWidth="1"/>
    <col min="4870" max="4870" width="35.85546875" style="30" customWidth="1"/>
    <col min="4871" max="4871" width="45" style="30" customWidth="1"/>
    <col min="4872" max="4872" width="35.140625" style="30" customWidth="1"/>
    <col min="4873" max="4873" width="11.5703125" style="30"/>
    <col min="4874" max="4874" width="14" style="30" customWidth="1"/>
    <col min="4875" max="5119" width="11.5703125" style="30"/>
    <col min="5120" max="5120" width="27.140625" style="30" customWidth="1"/>
    <col min="5121" max="5121" width="20" style="30" customWidth="1"/>
    <col min="5122" max="5122" width="19.42578125" style="30" customWidth="1"/>
    <col min="5123" max="5123" width="25.5703125" style="30" customWidth="1"/>
    <col min="5124" max="5124" width="13.5703125" style="30" customWidth="1"/>
    <col min="5125" max="5125" width="20" style="30" customWidth="1"/>
    <col min="5126" max="5126" width="35.85546875" style="30" customWidth="1"/>
    <col min="5127" max="5127" width="45" style="30" customWidth="1"/>
    <col min="5128" max="5128" width="35.140625" style="30" customWidth="1"/>
    <col min="5129" max="5129" width="11.5703125" style="30"/>
    <col min="5130" max="5130" width="14" style="30" customWidth="1"/>
    <col min="5131" max="5375" width="11.5703125" style="30"/>
    <col min="5376" max="5376" width="27.140625" style="30" customWidth="1"/>
    <col min="5377" max="5377" width="20" style="30" customWidth="1"/>
    <col min="5378" max="5378" width="19.42578125" style="30" customWidth="1"/>
    <col min="5379" max="5379" width="25.5703125" style="30" customWidth="1"/>
    <col min="5380" max="5380" width="13.5703125" style="30" customWidth="1"/>
    <col min="5381" max="5381" width="20" style="30" customWidth="1"/>
    <col min="5382" max="5382" width="35.85546875" style="30" customWidth="1"/>
    <col min="5383" max="5383" width="45" style="30" customWidth="1"/>
    <col min="5384" max="5384" width="35.140625" style="30" customWidth="1"/>
    <col min="5385" max="5385" width="11.5703125" style="30"/>
    <col min="5386" max="5386" width="14" style="30" customWidth="1"/>
    <col min="5387" max="5631" width="11.5703125" style="30"/>
    <col min="5632" max="5632" width="27.140625" style="30" customWidth="1"/>
    <col min="5633" max="5633" width="20" style="30" customWidth="1"/>
    <col min="5634" max="5634" width="19.42578125" style="30" customWidth="1"/>
    <col min="5635" max="5635" width="25.5703125" style="30" customWidth="1"/>
    <col min="5636" max="5636" width="13.5703125" style="30" customWidth="1"/>
    <col min="5637" max="5637" width="20" style="30" customWidth="1"/>
    <col min="5638" max="5638" width="35.85546875" style="30" customWidth="1"/>
    <col min="5639" max="5639" width="45" style="30" customWidth="1"/>
    <col min="5640" max="5640" width="35.140625" style="30" customWidth="1"/>
    <col min="5641" max="5641" width="11.5703125" style="30"/>
    <col min="5642" max="5642" width="14" style="30" customWidth="1"/>
    <col min="5643" max="5887" width="11.5703125" style="30"/>
    <col min="5888" max="5888" width="27.140625" style="30" customWidth="1"/>
    <col min="5889" max="5889" width="20" style="30" customWidth="1"/>
    <col min="5890" max="5890" width="19.42578125" style="30" customWidth="1"/>
    <col min="5891" max="5891" width="25.5703125" style="30" customWidth="1"/>
    <col min="5892" max="5892" width="13.5703125" style="30" customWidth="1"/>
    <col min="5893" max="5893" width="20" style="30" customWidth="1"/>
    <col min="5894" max="5894" width="35.85546875" style="30" customWidth="1"/>
    <col min="5895" max="5895" width="45" style="30" customWidth="1"/>
    <col min="5896" max="5896" width="35.140625" style="30" customWidth="1"/>
    <col min="5897" max="5897" width="11.5703125" style="30"/>
    <col min="5898" max="5898" width="14" style="30" customWidth="1"/>
    <col min="5899" max="6143" width="11.5703125" style="30"/>
    <col min="6144" max="6144" width="27.140625" style="30" customWidth="1"/>
    <col min="6145" max="6145" width="20" style="30" customWidth="1"/>
    <col min="6146" max="6146" width="19.42578125" style="30" customWidth="1"/>
    <col min="6147" max="6147" width="25.5703125" style="30" customWidth="1"/>
    <col min="6148" max="6148" width="13.5703125" style="30" customWidth="1"/>
    <col min="6149" max="6149" width="20" style="30" customWidth="1"/>
    <col min="6150" max="6150" width="35.85546875" style="30" customWidth="1"/>
    <col min="6151" max="6151" width="45" style="30" customWidth="1"/>
    <col min="6152" max="6152" width="35.140625" style="30" customWidth="1"/>
    <col min="6153" max="6153" width="11.5703125" style="30"/>
    <col min="6154" max="6154" width="14" style="30" customWidth="1"/>
    <col min="6155" max="6399" width="11.5703125" style="30"/>
    <col min="6400" max="6400" width="27.140625" style="30" customWidth="1"/>
    <col min="6401" max="6401" width="20" style="30" customWidth="1"/>
    <col min="6402" max="6402" width="19.42578125" style="30" customWidth="1"/>
    <col min="6403" max="6403" width="25.5703125" style="30" customWidth="1"/>
    <col min="6404" max="6404" width="13.5703125" style="30" customWidth="1"/>
    <col min="6405" max="6405" width="20" style="30" customWidth="1"/>
    <col min="6406" max="6406" width="35.85546875" style="30" customWidth="1"/>
    <col min="6407" max="6407" width="45" style="30" customWidth="1"/>
    <col min="6408" max="6408" width="35.140625" style="30" customWidth="1"/>
    <col min="6409" max="6409" width="11.5703125" style="30"/>
    <col min="6410" max="6410" width="14" style="30" customWidth="1"/>
    <col min="6411" max="6655" width="11.5703125" style="30"/>
    <col min="6656" max="6656" width="27.140625" style="30" customWidth="1"/>
    <col min="6657" max="6657" width="20" style="30" customWidth="1"/>
    <col min="6658" max="6658" width="19.42578125" style="30" customWidth="1"/>
    <col min="6659" max="6659" width="25.5703125" style="30" customWidth="1"/>
    <col min="6660" max="6660" width="13.5703125" style="30" customWidth="1"/>
    <col min="6661" max="6661" width="20" style="30" customWidth="1"/>
    <col min="6662" max="6662" width="35.85546875" style="30" customWidth="1"/>
    <col min="6663" max="6663" width="45" style="30" customWidth="1"/>
    <col min="6664" max="6664" width="35.140625" style="30" customWidth="1"/>
    <col min="6665" max="6665" width="11.5703125" style="30"/>
    <col min="6666" max="6666" width="14" style="30" customWidth="1"/>
    <col min="6667" max="6911" width="11.5703125" style="30"/>
    <col min="6912" max="6912" width="27.140625" style="30" customWidth="1"/>
    <col min="6913" max="6913" width="20" style="30" customWidth="1"/>
    <col min="6914" max="6914" width="19.42578125" style="30" customWidth="1"/>
    <col min="6915" max="6915" width="25.5703125" style="30" customWidth="1"/>
    <col min="6916" max="6916" width="13.5703125" style="30" customWidth="1"/>
    <col min="6917" max="6917" width="20" style="30" customWidth="1"/>
    <col min="6918" max="6918" width="35.85546875" style="30" customWidth="1"/>
    <col min="6919" max="6919" width="45" style="30" customWidth="1"/>
    <col min="6920" max="6920" width="35.140625" style="30" customWidth="1"/>
    <col min="6921" max="6921" width="11.5703125" style="30"/>
    <col min="6922" max="6922" width="14" style="30" customWidth="1"/>
    <col min="6923" max="7167" width="11.5703125" style="30"/>
    <col min="7168" max="7168" width="27.140625" style="30" customWidth="1"/>
    <col min="7169" max="7169" width="20" style="30" customWidth="1"/>
    <col min="7170" max="7170" width="19.42578125" style="30" customWidth="1"/>
    <col min="7171" max="7171" width="25.5703125" style="30" customWidth="1"/>
    <col min="7172" max="7172" width="13.5703125" style="30" customWidth="1"/>
    <col min="7173" max="7173" width="20" style="30" customWidth="1"/>
    <col min="7174" max="7174" width="35.85546875" style="30" customWidth="1"/>
    <col min="7175" max="7175" width="45" style="30" customWidth="1"/>
    <col min="7176" max="7176" width="35.140625" style="30" customWidth="1"/>
    <col min="7177" max="7177" width="11.5703125" style="30"/>
    <col min="7178" max="7178" width="14" style="30" customWidth="1"/>
    <col min="7179" max="7423" width="11.5703125" style="30"/>
    <col min="7424" max="7424" width="27.140625" style="30" customWidth="1"/>
    <col min="7425" max="7425" width="20" style="30" customWidth="1"/>
    <col min="7426" max="7426" width="19.42578125" style="30" customWidth="1"/>
    <col min="7427" max="7427" width="25.5703125" style="30" customWidth="1"/>
    <col min="7428" max="7428" width="13.5703125" style="30" customWidth="1"/>
    <col min="7429" max="7429" width="20" style="30" customWidth="1"/>
    <col min="7430" max="7430" width="35.85546875" style="30" customWidth="1"/>
    <col min="7431" max="7431" width="45" style="30" customWidth="1"/>
    <col min="7432" max="7432" width="35.140625" style="30" customWidth="1"/>
    <col min="7433" max="7433" width="11.5703125" style="30"/>
    <col min="7434" max="7434" width="14" style="30" customWidth="1"/>
    <col min="7435" max="7679" width="11.5703125" style="30"/>
    <col min="7680" max="7680" width="27.140625" style="30" customWidth="1"/>
    <col min="7681" max="7681" width="20" style="30" customWidth="1"/>
    <col min="7682" max="7682" width="19.42578125" style="30" customWidth="1"/>
    <col min="7683" max="7683" width="25.5703125" style="30" customWidth="1"/>
    <col min="7684" max="7684" width="13.5703125" style="30" customWidth="1"/>
    <col min="7685" max="7685" width="20" style="30" customWidth="1"/>
    <col min="7686" max="7686" width="35.85546875" style="30" customWidth="1"/>
    <col min="7687" max="7687" width="45" style="30" customWidth="1"/>
    <col min="7688" max="7688" width="35.140625" style="30" customWidth="1"/>
    <col min="7689" max="7689" width="11.5703125" style="30"/>
    <col min="7690" max="7690" width="14" style="30" customWidth="1"/>
    <col min="7691" max="7935" width="11.5703125" style="30"/>
    <col min="7936" max="7936" width="27.140625" style="30" customWidth="1"/>
    <col min="7937" max="7937" width="20" style="30" customWidth="1"/>
    <col min="7938" max="7938" width="19.42578125" style="30" customWidth="1"/>
    <col min="7939" max="7939" width="25.5703125" style="30" customWidth="1"/>
    <col min="7940" max="7940" width="13.5703125" style="30" customWidth="1"/>
    <col min="7941" max="7941" width="20" style="30" customWidth="1"/>
    <col min="7942" max="7942" width="35.85546875" style="30" customWidth="1"/>
    <col min="7943" max="7943" width="45" style="30" customWidth="1"/>
    <col min="7944" max="7944" width="35.140625" style="30" customWidth="1"/>
    <col min="7945" max="7945" width="11.5703125" style="30"/>
    <col min="7946" max="7946" width="14" style="30" customWidth="1"/>
    <col min="7947" max="8191" width="11.5703125" style="30"/>
    <col min="8192" max="8192" width="27.140625" style="30" customWidth="1"/>
    <col min="8193" max="8193" width="20" style="30" customWidth="1"/>
    <col min="8194" max="8194" width="19.42578125" style="30" customWidth="1"/>
    <col min="8195" max="8195" width="25.5703125" style="30" customWidth="1"/>
    <col min="8196" max="8196" width="13.5703125" style="30" customWidth="1"/>
    <col min="8197" max="8197" width="20" style="30" customWidth="1"/>
    <col min="8198" max="8198" width="35.85546875" style="30" customWidth="1"/>
    <col min="8199" max="8199" width="45" style="30" customWidth="1"/>
    <col min="8200" max="8200" width="35.140625" style="30" customWidth="1"/>
    <col min="8201" max="8201" width="11.5703125" style="30"/>
    <col min="8202" max="8202" width="14" style="30" customWidth="1"/>
    <col min="8203" max="8447" width="11.5703125" style="30"/>
    <col min="8448" max="8448" width="27.140625" style="30" customWidth="1"/>
    <col min="8449" max="8449" width="20" style="30" customWidth="1"/>
    <col min="8450" max="8450" width="19.42578125" style="30" customWidth="1"/>
    <col min="8451" max="8451" width="25.5703125" style="30" customWidth="1"/>
    <col min="8452" max="8452" width="13.5703125" style="30" customWidth="1"/>
    <col min="8453" max="8453" width="20" style="30" customWidth="1"/>
    <col min="8454" max="8454" width="35.85546875" style="30" customWidth="1"/>
    <col min="8455" max="8455" width="45" style="30" customWidth="1"/>
    <col min="8456" max="8456" width="35.140625" style="30" customWidth="1"/>
    <col min="8457" max="8457" width="11.5703125" style="30"/>
    <col min="8458" max="8458" width="14" style="30" customWidth="1"/>
    <col min="8459" max="8703" width="11.5703125" style="30"/>
    <col min="8704" max="8704" width="27.140625" style="30" customWidth="1"/>
    <col min="8705" max="8705" width="20" style="30" customWidth="1"/>
    <col min="8706" max="8706" width="19.42578125" style="30" customWidth="1"/>
    <col min="8707" max="8707" width="25.5703125" style="30" customWidth="1"/>
    <col min="8708" max="8708" width="13.5703125" style="30" customWidth="1"/>
    <col min="8709" max="8709" width="20" style="30" customWidth="1"/>
    <col min="8710" max="8710" width="35.85546875" style="30" customWidth="1"/>
    <col min="8711" max="8711" width="45" style="30" customWidth="1"/>
    <col min="8712" max="8712" width="35.140625" style="30" customWidth="1"/>
    <col min="8713" max="8713" width="11.5703125" style="30"/>
    <col min="8714" max="8714" width="14" style="30" customWidth="1"/>
    <col min="8715" max="8959" width="11.5703125" style="30"/>
    <col min="8960" max="8960" width="27.140625" style="30" customWidth="1"/>
    <col min="8961" max="8961" width="20" style="30" customWidth="1"/>
    <col min="8962" max="8962" width="19.42578125" style="30" customWidth="1"/>
    <col min="8963" max="8963" width="25.5703125" style="30" customWidth="1"/>
    <col min="8964" max="8964" width="13.5703125" style="30" customWidth="1"/>
    <col min="8965" max="8965" width="20" style="30" customWidth="1"/>
    <col min="8966" max="8966" width="35.85546875" style="30" customWidth="1"/>
    <col min="8967" max="8967" width="45" style="30" customWidth="1"/>
    <col min="8968" max="8968" width="35.140625" style="30" customWidth="1"/>
    <col min="8969" max="8969" width="11.5703125" style="30"/>
    <col min="8970" max="8970" width="14" style="30" customWidth="1"/>
    <col min="8971" max="9215" width="11.5703125" style="30"/>
    <col min="9216" max="9216" width="27.140625" style="30" customWidth="1"/>
    <col min="9217" max="9217" width="20" style="30" customWidth="1"/>
    <col min="9218" max="9218" width="19.42578125" style="30" customWidth="1"/>
    <col min="9219" max="9219" width="25.5703125" style="30" customWidth="1"/>
    <col min="9220" max="9220" width="13.5703125" style="30" customWidth="1"/>
    <col min="9221" max="9221" width="20" style="30" customWidth="1"/>
    <col min="9222" max="9222" width="35.85546875" style="30" customWidth="1"/>
    <col min="9223" max="9223" width="45" style="30" customWidth="1"/>
    <col min="9224" max="9224" width="35.140625" style="30" customWidth="1"/>
    <col min="9225" max="9225" width="11.5703125" style="30"/>
    <col min="9226" max="9226" width="14" style="30" customWidth="1"/>
    <col min="9227" max="9471" width="11.5703125" style="30"/>
    <col min="9472" max="9472" width="27.140625" style="30" customWidth="1"/>
    <col min="9473" max="9473" width="20" style="30" customWidth="1"/>
    <col min="9474" max="9474" width="19.42578125" style="30" customWidth="1"/>
    <col min="9475" max="9475" width="25.5703125" style="30" customWidth="1"/>
    <col min="9476" max="9476" width="13.5703125" style="30" customWidth="1"/>
    <col min="9477" max="9477" width="20" style="30" customWidth="1"/>
    <col min="9478" max="9478" width="35.85546875" style="30" customWidth="1"/>
    <col min="9479" max="9479" width="45" style="30" customWidth="1"/>
    <col min="9480" max="9480" width="35.140625" style="30" customWidth="1"/>
    <col min="9481" max="9481" width="11.5703125" style="30"/>
    <col min="9482" max="9482" width="14" style="30" customWidth="1"/>
    <col min="9483" max="9727" width="11.5703125" style="30"/>
    <col min="9728" max="9728" width="27.140625" style="30" customWidth="1"/>
    <col min="9729" max="9729" width="20" style="30" customWidth="1"/>
    <col min="9730" max="9730" width="19.42578125" style="30" customWidth="1"/>
    <col min="9731" max="9731" width="25.5703125" style="30" customWidth="1"/>
    <col min="9732" max="9732" width="13.5703125" style="30" customWidth="1"/>
    <col min="9733" max="9733" width="20" style="30" customWidth="1"/>
    <col min="9734" max="9734" width="35.85546875" style="30" customWidth="1"/>
    <col min="9735" max="9735" width="45" style="30" customWidth="1"/>
    <col min="9736" max="9736" width="35.140625" style="30" customWidth="1"/>
    <col min="9737" max="9737" width="11.5703125" style="30"/>
    <col min="9738" max="9738" width="14" style="30" customWidth="1"/>
    <col min="9739" max="9983" width="11.5703125" style="30"/>
    <col min="9984" max="9984" width="27.140625" style="30" customWidth="1"/>
    <col min="9985" max="9985" width="20" style="30" customWidth="1"/>
    <col min="9986" max="9986" width="19.42578125" style="30" customWidth="1"/>
    <col min="9987" max="9987" width="25.5703125" style="30" customWidth="1"/>
    <col min="9988" max="9988" width="13.5703125" style="30" customWidth="1"/>
    <col min="9989" max="9989" width="20" style="30" customWidth="1"/>
    <col min="9990" max="9990" width="35.85546875" style="30" customWidth="1"/>
    <col min="9991" max="9991" width="45" style="30" customWidth="1"/>
    <col min="9992" max="9992" width="35.140625" style="30" customWidth="1"/>
    <col min="9993" max="9993" width="11.5703125" style="30"/>
    <col min="9994" max="9994" width="14" style="30" customWidth="1"/>
    <col min="9995" max="10239" width="11.5703125" style="30"/>
    <col min="10240" max="10240" width="27.140625" style="30" customWidth="1"/>
    <col min="10241" max="10241" width="20" style="30" customWidth="1"/>
    <col min="10242" max="10242" width="19.42578125" style="30" customWidth="1"/>
    <col min="10243" max="10243" width="25.5703125" style="30" customWidth="1"/>
    <col min="10244" max="10244" width="13.5703125" style="30" customWidth="1"/>
    <col min="10245" max="10245" width="20" style="30" customWidth="1"/>
    <col min="10246" max="10246" width="35.85546875" style="30" customWidth="1"/>
    <col min="10247" max="10247" width="45" style="30" customWidth="1"/>
    <col min="10248" max="10248" width="35.140625" style="30" customWidth="1"/>
    <col min="10249" max="10249" width="11.5703125" style="30"/>
    <col min="10250" max="10250" width="14" style="30" customWidth="1"/>
    <col min="10251" max="10495" width="11.5703125" style="30"/>
    <col min="10496" max="10496" width="27.140625" style="30" customWidth="1"/>
    <col min="10497" max="10497" width="20" style="30" customWidth="1"/>
    <col min="10498" max="10498" width="19.42578125" style="30" customWidth="1"/>
    <col min="10499" max="10499" width="25.5703125" style="30" customWidth="1"/>
    <col min="10500" max="10500" width="13.5703125" style="30" customWidth="1"/>
    <col min="10501" max="10501" width="20" style="30" customWidth="1"/>
    <col min="10502" max="10502" width="35.85546875" style="30" customWidth="1"/>
    <col min="10503" max="10503" width="45" style="30" customWidth="1"/>
    <col min="10504" max="10504" width="35.140625" style="30" customWidth="1"/>
    <col min="10505" max="10505" width="11.5703125" style="30"/>
    <col min="10506" max="10506" width="14" style="30" customWidth="1"/>
    <col min="10507" max="10751" width="11.5703125" style="30"/>
    <col min="10752" max="10752" width="27.140625" style="30" customWidth="1"/>
    <col min="10753" max="10753" width="20" style="30" customWidth="1"/>
    <col min="10754" max="10754" width="19.42578125" style="30" customWidth="1"/>
    <col min="10755" max="10755" width="25.5703125" style="30" customWidth="1"/>
    <col min="10756" max="10756" width="13.5703125" style="30" customWidth="1"/>
    <col min="10757" max="10757" width="20" style="30" customWidth="1"/>
    <col min="10758" max="10758" width="35.85546875" style="30" customWidth="1"/>
    <col min="10759" max="10759" width="45" style="30" customWidth="1"/>
    <col min="10760" max="10760" width="35.140625" style="30" customWidth="1"/>
    <col min="10761" max="10761" width="11.5703125" style="30"/>
    <col min="10762" max="10762" width="14" style="30" customWidth="1"/>
    <col min="10763" max="11007" width="11.5703125" style="30"/>
    <col min="11008" max="11008" width="27.140625" style="30" customWidth="1"/>
    <col min="11009" max="11009" width="20" style="30" customWidth="1"/>
    <col min="11010" max="11010" width="19.42578125" style="30" customWidth="1"/>
    <col min="11011" max="11011" width="25.5703125" style="30" customWidth="1"/>
    <col min="11012" max="11012" width="13.5703125" style="30" customWidth="1"/>
    <col min="11013" max="11013" width="20" style="30" customWidth="1"/>
    <col min="11014" max="11014" width="35.85546875" style="30" customWidth="1"/>
    <col min="11015" max="11015" width="45" style="30" customWidth="1"/>
    <col min="11016" max="11016" width="35.140625" style="30" customWidth="1"/>
    <col min="11017" max="11017" width="11.5703125" style="30"/>
    <col min="11018" max="11018" width="14" style="30" customWidth="1"/>
    <col min="11019" max="11263" width="11.5703125" style="30"/>
    <col min="11264" max="11264" width="27.140625" style="30" customWidth="1"/>
    <col min="11265" max="11265" width="20" style="30" customWidth="1"/>
    <col min="11266" max="11266" width="19.42578125" style="30" customWidth="1"/>
    <col min="11267" max="11267" width="25.5703125" style="30" customWidth="1"/>
    <col min="11268" max="11268" width="13.5703125" style="30" customWidth="1"/>
    <col min="11269" max="11269" width="20" style="30" customWidth="1"/>
    <col min="11270" max="11270" width="35.85546875" style="30" customWidth="1"/>
    <col min="11271" max="11271" width="45" style="30" customWidth="1"/>
    <col min="11272" max="11272" width="35.140625" style="30" customWidth="1"/>
    <col min="11273" max="11273" width="11.5703125" style="30"/>
    <col min="11274" max="11274" width="14" style="30" customWidth="1"/>
    <col min="11275" max="11519" width="11.5703125" style="30"/>
    <col min="11520" max="11520" width="27.140625" style="30" customWidth="1"/>
    <col min="11521" max="11521" width="20" style="30" customWidth="1"/>
    <col min="11522" max="11522" width="19.42578125" style="30" customWidth="1"/>
    <col min="11523" max="11523" width="25.5703125" style="30" customWidth="1"/>
    <col min="11524" max="11524" width="13.5703125" style="30" customWidth="1"/>
    <col min="11525" max="11525" width="20" style="30" customWidth="1"/>
    <col min="11526" max="11526" width="35.85546875" style="30" customWidth="1"/>
    <col min="11527" max="11527" width="45" style="30" customWidth="1"/>
    <col min="11528" max="11528" width="35.140625" style="30" customWidth="1"/>
    <col min="11529" max="11529" width="11.5703125" style="30"/>
    <col min="11530" max="11530" width="14" style="30" customWidth="1"/>
    <col min="11531" max="11775" width="11.5703125" style="30"/>
    <col min="11776" max="11776" width="27.140625" style="30" customWidth="1"/>
    <col min="11777" max="11777" width="20" style="30" customWidth="1"/>
    <col min="11778" max="11778" width="19.42578125" style="30" customWidth="1"/>
    <col min="11779" max="11779" width="25.5703125" style="30" customWidth="1"/>
    <col min="11780" max="11780" width="13.5703125" style="30" customWidth="1"/>
    <col min="11781" max="11781" width="20" style="30" customWidth="1"/>
    <col min="11782" max="11782" width="35.85546875" style="30" customWidth="1"/>
    <col min="11783" max="11783" width="45" style="30" customWidth="1"/>
    <col min="11784" max="11784" width="35.140625" style="30" customWidth="1"/>
    <col min="11785" max="11785" width="11.5703125" style="30"/>
    <col min="11786" max="11786" width="14" style="30" customWidth="1"/>
    <col min="11787" max="12031" width="11.5703125" style="30"/>
    <col min="12032" max="12032" width="27.140625" style="30" customWidth="1"/>
    <col min="12033" max="12033" width="20" style="30" customWidth="1"/>
    <col min="12034" max="12034" width="19.42578125" style="30" customWidth="1"/>
    <col min="12035" max="12035" width="25.5703125" style="30" customWidth="1"/>
    <col min="12036" max="12036" width="13.5703125" style="30" customWidth="1"/>
    <col min="12037" max="12037" width="20" style="30" customWidth="1"/>
    <col min="12038" max="12038" width="35.85546875" style="30" customWidth="1"/>
    <col min="12039" max="12039" width="45" style="30" customWidth="1"/>
    <col min="12040" max="12040" width="35.140625" style="30" customWidth="1"/>
    <col min="12041" max="12041" width="11.5703125" style="30"/>
    <col min="12042" max="12042" width="14" style="30" customWidth="1"/>
    <col min="12043" max="12287" width="11.5703125" style="30"/>
    <col min="12288" max="12288" width="27.140625" style="30" customWidth="1"/>
    <col min="12289" max="12289" width="20" style="30" customWidth="1"/>
    <col min="12290" max="12290" width="19.42578125" style="30" customWidth="1"/>
    <col min="12291" max="12291" width="25.5703125" style="30" customWidth="1"/>
    <col min="12292" max="12292" width="13.5703125" style="30" customWidth="1"/>
    <col min="12293" max="12293" width="20" style="30" customWidth="1"/>
    <col min="12294" max="12294" width="35.85546875" style="30" customWidth="1"/>
    <col min="12295" max="12295" width="45" style="30" customWidth="1"/>
    <col min="12296" max="12296" width="35.140625" style="30" customWidth="1"/>
    <col min="12297" max="12297" width="11.5703125" style="30"/>
    <col min="12298" max="12298" width="14" style="30" customWidth="1"/>
    <col min="12299" max="12543" width="11.5703125" style="30"/>
    <col min="12544" max="12544" width="27.140625" style="30" customWidth="1"/>
    <col min="12545" max="12545" width="20" style="30" customWidth="1"/>
    <col min="12546" max="12546" width="19.42578125" style="30" customWidth="1"/>
    <col min="12547" max="12547" width="25.5703125" style="30" customWidth="1"/>
    <col min="12548" max="12548" width="13.5703125" style="30" customWidth="1"/>
    <col min="12549" max="12549" width="20" style="30" customWidth="1"/>
    <col min="12550" max="12550" width="35.85546875" style="30" customWidth="1"/>
    <col min="12551" max="12551" width="45" style="30" customWidth="1"/>
    <col min="12552" max="12552" width="35.140625" style="30" customWidth="1"/>
    <col min="12553" max="12553" width="11.5703125" style="30"/>
    <col min="12554" max="12554" width="14" style="30" customWidth="1"/>
    <col min="12555" max="12799" width="11.5703125" style="30"/>
    <col min="12800" max="12800" width="27.140625" style="30" customWidth="1"/>
    <col min="12801" max="12801" width="20" style="30" customWidth="1"/>
    <col min="12802" max="12802" width="19.42578125" style="30" customWidth="1"/>
    <col min="12803" max="12803" width="25.5703125" style="30" customWidth="1"/>
    <col min="12804" max="12804" width="13.5703125" style="30" customWidth="1"/>
    <col min="12805" max="12805" width="20" style="30" customWidth="1"/>
    <col min="12806" max="12806" width="35.85546875" style="30" customWidth="1"/>
    <col min="12807" max="12807" width="45" style="30" customWidth="1"/>
    <col min="12808" max="12808" width="35.140625" style="30" customWidth="1"/>
    <col min="12809" max="12809" width="11.5703125" style="30"/>
    <col min="12810" max="12810" width="14" style="30" customWidth="1"/>
    <col min="12811" max="13055" width="11.5703125" style="30"/>
    <col min="13056" max="13056" width="27.140625" style="30" customWidth="1"/>
    <col min="13057" max="13057" width="20" style="30" customWidth="1"/>
    <col min="13058" max="13058" width="19.42578125" style="30" customWidth="1"/>
    <col min="13059" max="13059" width="25.5703125" style="30" customWidth="1"/>
    <col min="13060" max="13060" width="13.5703125" style="30" customWidth="1"/>
    <col min="13061" max="13061" width="20" style="30" customWidth="1"/>
    <col min="13062" max="13062" width="35.85546875" style="30" customWidth="1"/>
    <col min="13063" max="13063" width="45" style="30" customWidth="1"/>
    <col min="13064" max="13064" width="35.140625" style="30" customWidth="1"/>
    <col min="13065" max="13065" width="11.5703125" style="30"/>
    <col min="13066" max="13066" width="14" style="30" customWidth="1"/>
    <col min="13067" max="13311" width="11.5703125" style="30"/>
    <col min="13312" max="13312" width="27.140625" style="30" customWidth="1"/>
    <col min="13313" max="13313" width="20" style="30" customWidth="1"/>
    <col min="13314" max="13314" width="19.42578125" style="30" customWidth="1"/>
    <col min="13315" max="13315" width="25.5703125" style="30" customWidth="1"/>
    <col min="13316" max="13316" width="13.5703125" style="30" customWidth="1"/>
    <col min="13317" max="13317" width="20" style="30" customWidth="1"/>
    <col min="13318" max="13318" width="35.85546875" style="30" customWidth="1"/>
    <col min="13319" max="13319" width="45" style="30" customWidth="1"/>
    <col min="13320" max="13320" width="35.140625" style="30" customWidth="1"/>
    <col min="13321" max="13321" width="11.5703125" style="30"/>
    <col min="13322" max="13322" width="14" style="30" customWidth="1"/>
    <col min="13323" max="13567" width="11.5703125" style="30"/>
    <col min="13568" max="13568" width="27.140625" style="30" customWidth="1"/>
    <col min="13569" max="13569" width="20" style="30" customWidth="1"/>
    <col min="13570" max="13570" width="19.42578125" style="30" customWidth="1"/>
    <col min="13571" max="13571" width="25.5703125" style="30" customWidth="1"/>
    <col min="13572" max="13572" width="13.5703125" style="30" customWidth="1"/>
    <col min="13573" max="13573" width="20" style="30" customWidth="1"/>
    <col min="13574" max="13574" width="35.85546875" style="30" customWidth="1"/>
    <col min="13575" max="13575" width="45" style="30" customWidth="1"/>
    <col min="13576" max="13576" width="35.140625" style="30" customWidth="1"/>
    <col min="13577" max="13577" width="11.5703125" style="30"/>
    <col min="13578" max="13578" width="14" style="30" customWidth="1"/>
    <col min="13579" max="13823" width="11.5703125" style="30"/>
    <col min="13824" max="13824" width="27.140625" style="30" customWidth="1"/>
    <col min="13825" max="13825" width="20" style="30" customWidth="1"/>
    <col min="13826" max="13826" width="19.42578125" style="30" customWidth="1"/>
    <col min="13827" max="13827" width="25.5703125" style="30" customWidth="1"/>
    <col min="13828" max="13828" width="13.5703125" style="30" customWidth="1"/>
    <col min="13829" max="13829" width="20" style="30" customWidth="1"/>
    <col min="13830" max="13830" width="35.85546875" style="30" customWidth="1"/>
    <col min="13831" max="13831" width="45" style="30" customWidth="1"/>
    <col min="13832" max="13832" width="35.140625" style="30" customWidth="1"/>
    <col min="13833" max="13833" width="11.5703125" style="30"/>
    <col min="13834" max="13834" width="14" style="30" customWidth="1"/>
    <col min="13835" max="14079" width="11.5703125" style="30"/>
    <col min="14080" max="14080" width="27.140625" style="30" customWidth="1"/>
    <col min="14081" max="14081" width="20" style="30" customWidth="1"/>
    <col min="14082" max="14082" width="19.42578125" style="30" customWidth="1"/>
    <col min="14083" max="14083" width="25.5703125" style="30" customWidth="1"/>
    <col min="14084" max="14084" width="13.5703125" style="30" customWidth="1"/>
    <col min="14085" max="14085" width="20" style="30" customWidth="1"/>
    <col min="14086" max="14086" width="35.85546875" style="30" customWidth="1"/>
    <col min="14087" max="14087" width="45" style="30" customWidth="1"/>
    <col min="14088" max="14088" width="35.140625" style="30" customWidth="1"/>
    <col min="14089" max="14089" width="11.5703125" style="30"/>
    <col min="14090" max="14090" width="14" style="30" customWidth="1"/>
    <col min="14091" max="14335" width="11.5703125" style="30"/>
    <col min="14336" max="14336" width="27.140625" style="30" customWidth="1"/>
    <col min="14337" max="14337" width="20" style="30" customWidth="1"/>
    <col min="14338" max="14338" width="19.42578125" style="30" customWidth="1"/>
    <col min="14339" max="14339" width="25.5703125" style="30" customWidth="1"/>
    <col min="14340" max="14340" width="13.5703125" style="30" customWidth="1"/>
    <col min="14341" max="14341" width="20" style="30" customWidth="1"/>
    <col min="14342" max="14342" width="35.85546875" style="30" customWidth="1"/>
    <col min="14343" max="14343" width="45" style="30" customWidth="1"/>
    <col min="14344" max="14344" width="35.140625" style="30" customWidth="1"/>
    <col min="14345" max="14345" width="11.5703125" style="30"/>
    <col min="14346" max="14346" width="14" style="30" customWidth="1"/>
    <col min="14347" max="14591" width="11.5703125" style="30"/>
    <col min="14592" max="14592" width="27.140625" style="30" customWidth="1"/>
    <col min="14593" max="14593" width="20" style="30" customWidth="1"/>
    <col min="14594" max="14594" width="19.42578125" style="30" customWidth="1"/>
    <col min="14595" max="14595" width="25.5703125" style="30" customWidth="1"/>
    <col min="14596" max="14596" width="13.5703125" style="30" customWidth="1"/>
    <col min="14597" max="14597" width="20" style="30" customWidth="1"/>
    <col min="14598" max="14598" width="35.85546875" style="30" customWidth="1"/>
    <col min="14599" max="14599" width="45" style="30" customWidth="1"/>
    <col min="14600" max="14600" width="35.140625" style="30" customWidth="1"/>
    <col min="14601" max="14601" width="11.5703125" style="30"/>
    <col min="14602" max="14602" width="14" style="30" customWidth="1"/>
    <col min="14603" max="14847" width="11.5703125" style="30"/>
    <col min="14848" max="14848" width="27.140625" style="30" customWidth="1"/>
    <col min="14849" max="14849" width="20" style="30" customWidth="1"/>
    <col min="14850" max="14850" width="19.42578125" style="30" customWidth="1"/>
    <col min="14851" max="14851" width="25.5703125" style="30" customWidth="1"/>
    <col min="14852" max="14852" width="13.5703125" style="30" customWidth="1"/>
    <col min="14853" max="14853" width="20" style="30" customWidth="1"/>
    <col min="14854" max="14854" width="35.85546875" style="30" customWidth="1"/>
    <col min="14855" max="14855" width="45" style="30" customWidth="1"/>
    <col min="14856" max="14856" width="35.140625" style="30" customWidth="1"/>
    <col min="14857" max="14857" width="11.5703125" style="30"/>
    <col min="14858" max="14858" width="14" style="30" customWidth="1"/>
    <col min="14859" max="15103" width="11.5703125" style="30"/>
    <col min="15104" max="15104" width="27.140625" style="30" customWidth="1"/>
    <col min="15105" max="15105" width="20" style="30" customWidth="1"/>
    <col min="15106" max="15106" width="19.42578125" style="30" customWidth="1"/>
    <col min="15107" max="15107" width="25.5703125" style="30" customWidth="1"/>
    <col min="15108" max="15108" width="13.5703125" style="30" customWidth="1"/>
    <col min="15109" max="15109" width="20" style="30" customWidth="1"/>
    <col min="15110" max="15110" width="35.85546875" style="30" customWidth="1"/>
    <col min="15111" max="15111" width="45" style="30" customWidth="1"/>
    <col min="15112" max="15112" width="35.140625" style="30" customWidth="1"/>
    <col min="15113" max="15113" width="11.5703125" style="30"/>
    <col min="15114" max="15114" width="14" style="30" customWidth="1"/>
    <col min="15115" max="15359" width="11.5703125" style="30"/>
    <col min="15360" max="15360" width="27.140625" style="30" customWidth="1"/>
    <col min="15361" max="15361" width="20" style="30" customWidth="1"/>
    <col min="15362" max="15362" width="19.42578125" style="30" customWidth="1"/>
    <col min="15363" max="15363" width="25.5703125" style="30" customWidth="1"/>
    <col min="15364" max="15364" width="13.5703125" style="30" customWidth="1"/>
    <col min="15365" max="15365" width="20" style="30" customWidth="1"/>
    <col min="15366" max="15366" width="35.85546875" style="30" customWidth="1"/>
    <col min="15367" max="15367" width="45" style="30" customWidth="1"/>
    <col min="15368" max="15368" width="35.140625" style="30" customWidth="1"/>
    <col min="15369" max="15369" width="11.5703125" style="30"/>
    <col min="15370" max="15370" width="14" style="30" customWidth="1"/>
    <col min="15371" max="15615" width="11.5703125" style="30"/>
    <col min="15616" max="15616" width="27.140625" style="30" customWidth="1"/>
    <col min="15617" max="15617" width="20" style="30" customWidth="1"/>
    <col min="15618" max="15618" width="19.42578125" style="30" customWidth="1"/>
    <col min="15619" max="15619" width="25.5703125" style="30" customWidth="1"/>
    <col min="15620" max="15620" width="13.5703125" style="30" customWidth="1"/>
    <col min="15621" max="15621" width="20" style="30" customWidth="1"/>
    <col min="15622" max="15622" width="35.85546875" style="30" customWidth="1"/>
    <col min="15623" max="15623" width="45" style="30" customWidth="1"/>
    <col min="15624" max="15624" width="35.140625" style="30" customWidth="1"/>
    <col min="15625" max="15625" width="11.5703125" style="30"/>
    <col min="15626" max="15626" width="14" style="30" customWidth="1"/>
    <col min="15627" max="15871" width="11.5703125" style="30"/>
    <col min="15872" max="15872" width="27.140625" style="30" customWidth="1"/>
    <col min="15873" max="15873" width="20" style="30" customWidth="1"/>
    <col min="15874" max="15874" width="19.42578125" style="30" customWidth="1"/>
    <col min="15875" max="15875" width="25.5703125" style="30" customWidth="1"/>
    <col min="15876" max="15876" width="13.5703125" style="30" customWidth="1"/>
    <col min="15877" max="15877" width="20" style="30" customWidth="1"/>
    <col min="15878" max="15878" width="35.85546875" style="30" customWidth="1"/>
    <col min="15879" max="15879" width="45" style="30" customWidth="1"/>
    <col min="15880" max="15880" width="35.140625" style="30" customWidth="1"/>
    <col min="15881" max="15881" width="11.5703125" style="30"/>
    <col min="15882" max="15882" width="14" style="30" customWidth="1"/>
    <col min="15883" max="16127" width="11.5703125" style="30"/>
    <col min="16128" max="16128" width="27.140625" style="30" customWidth="1"/>
    <col min="16129" max="16129" width="20" style="30" customWidth="1"/>
    <col min="16130" max="16130" width="19.42578125" style="30" customWidth="1"/>
    <col min="16131" max="16131" width="25.5703125" style="30" customWidth="1"/>
    <col min="16132" max="16132" width="13.5703125" style="30" customWidth="1"/>
    <col min="16133" max="16133" width="20" style="30" customWidth="1"/>
    <col min="16134" max="16134" width="35.85546875" style="30" customWidth="1"/>
    <col min="16135" max="16135" width="45" style="30" customWidth="1"/>
    <col min="16136" max="16136" width="35.140625" style="30" customWidth="1"/>
    <col min="16137" max="16137" width="11.5703125" style="30"/>
    <col min="16138" max="16138" width="14" style="30" customWidth="1"/>
    <col min="16139" max="16384" width="11.5703125" style="30"/>
  </cols>
  <sheetData>
    <row r="1" spans="1:9" s="26" customFormat="1" ht="122.25" customHeight="1" thickBot="1" x14ac:dyDescent="0.25">
      <c r="A1" s="24"/>
      <c r="B1" s="25"/>
      <c r="C1" s="25"/>
      <c r="D1" s="25"/>
      <c r="E1" s="25"/>
      <c r="F1" s="25"/>
      <c r="G1" s="25"/>
      <c r="H1" s="25"/>
      <c r="I1" s="25"/>
    </row>
    <row r="2" spans="1:9" s="26" customFormat="1" ht="55.5" customHeight="1" thickBot="1" x14ac:dyDescent="0.25">
      <c r="A2" s="511" t="s">
        <v>0</v>
      </c>
      <c r="B2" s="511"/>
      <c r="C2" s="512" t="s">
        <v>414</v>
      </c>
      <c r="D2" s="513"/>
      <c r="E2" s="513"/>
      <c r="F2" s="513"/>
      <c r="G2" s="513"/>
      <c r="H2" s="27" t="s">
        <v>2</v>
      </c>
      <c r="I2" s="28" t="s">
        <v>983</v>
      </c>
    </row>
    <row r="3" spans="1:9" ht="48.75" customHeight="1" x14ac:dyDescent="0.2">
      <c r="A3" s="514" t="s">
        <v>3</v>
      </c>
      <c r="B3" s="514"/>
      <c r="C3" s="514"/>
      <c r="D3" s="514"/>
      <c r="E3" s="514"/>
      <c r="F3" s="514"/>
      <c r="G3" s="514"/>
      <c r="H3" s="514"/>
      <c r="I3" s="29" t="s">
        <v>4</v>
      </c>
    </row>
    <row r="4" spans="1:9" s="33" customFormat="1" ht="63.75" customHeight="1" x14ac:dyDescent="0.2">
      <c r="A4" s="31" t="s">
        <v>5</v>
      </c>
      <c r="B4" s="360" t="s">
        <v>6</v>
      </c>
      <c r="C4" s="360" t="s">
        <v>7</v>
      </c>
      <c r="D4" s="360" t="s">
        <v>8</v>
      </c>
      <c r="E4" s="360" t="s">
        <v>9</v>
      </c>
      <c r="F4" s="360" t="s">
        <v>10</v>
      </c>
      <c r="G4" s="360" t="s">
        <v>11</v>
      </c>
      <c r="H4" s="360" t="s">
        <v>12</v>
      </c>
      <c r="I4" s="32" t="s">
        <v>13</v>
      </c>
    </row>
    <row r="5" spans="1:9" s="33" customFormat="1" ht="63.75" customHeight="1" x14ac:dyDescent="0.2">
      <c r="A5" s="34" t="s">
        <v>1547</v>
      </c>
      <c r="B5" s="35" t="s">
        <v>423</v>
      </c>
      <c r="C5" s="359" t="s">
        <v>439</v>
      </c>
      <c r="D5" s="359" t="s">
        <v>448</v>
      </c>
      <c r="E5" s="437">
        <v>1</v>
      </c>
      <c r="F5" s="37">
        <v>44218</v>
      </c>
      <c r="G5" s="438" t="s">
        <v>1547</v>
      </c>
      <c r="H5" s="359" t="s">
        <v>34</v>
      </c>
      <c r="I5" s="439" t="s">
        <v>421</v>
      </c>
    </row>
    <row r="6" spans="1:9" s="41" customFormat="1" ht="79.5" customHeight="1" x14ac:dyDescent="0.2">
      <c r="A6" s="34" t="s">
        <v>984</v>
      </c>
      <c r="B6" s="35" t="s">
        <v>985</v>
      </c>
      <c r="C6" s="359" t="s">
        <v>986</v>
      </c>
      <c r="D6" s="359" t="s">
        <v>440</v>
      </c>
      <c r="E6" s="36">
        <v>1519</v>
      </c>
      <c r="F6" s="37">
        <v>44067</v>
      </c>
      <c r="G6" s="38" t="s">
        <v>987</v>
      </c>
      <c r="H6" s="39" t="s">
        <v>988</v>
      </c>
      <c r="I6" s="40" t="s">
        <v>421</v>
      </c>
    </row>
    <row r="7" spans="1:9" ht="45.75" customHeight="1" x14ac:dyDescent="0.2">
      <c r="A7" s="34" t="s">
        <v>415</v>
      </c>
      <c r="B7" s="35" t="s">
        <v>416</v>
      </c>
      <c r="C7" s="359" t="s">
        <v>417</v>
      </c>
      <c r="D7" s="359" t="s">
        <v>418</v>
      </c>
      <c r="E7" s="36" t="s">
        <v>419</v>
      </c>
      <c r="F7" s="37">
        <v>43906</v>
      </c>
      <c r="G7" s="38" t="s">
        <v>420</v>
      </c>
      <c r="H7" s="39" t="s">
        <v>34</v>
      </c>
      <c r="I7" s="40" t="s">
        <v>421</v>
      </c>
    </row>
    <row r="8" spans="1:9" ht="45.75" customHeight="1" x14ac:dyDescent="0.2">
      <c r="A8" s="34" t="s">
        <v>422</v>
      </c>
      <c r="B8" s="35" t="s">
        <v>423</v>
      </c>
      <c r="C8" s="359" t="s">
        <v>424</v>
      </c>
      <c r="D8" s="359" t="s">
        <v>418</v>
      </c>
      <c r="E8" s="36" t="s">
        <v>425</v>
      </c>
      <c r="F8" s="37">
        <v>43823</v>
      </c>
      <c r="G8" s="38" t="s">
        <v>426</v>
      </c>
      <c r="H8" s="39" t="s">
        <v>34</v>
      </c>
      <c r="I8" s="40" t="s">
        <v>421</v>
      </c>
    </row>
    <row r="9" spans="1:9" ht="72" customHeight="1" x14ac:dyDescent="0.2">
      <c r="A9" s="34" t="s">
        <v>427</v>
      </c>
      <c r="B9" s="35" t="s">
        <v>416</v>
      </c>
      <c r="C9" s="359" t="s">
        <v>417</v>
      </c>
      <c r="D9" s="359" t="s">
        <v>418</v>
      </c>
      <c r="E9" s="36" t="s">
        <v>428</v>
      </c>
      <c r="F9" s="37">
        <v>43791</v>
      </c>
      <c r="G9" s="38" t="s">
        <v>429</v>
      </c>
      <c r="H9" s="38" t="s">
        <v>430</v>
      </c>
      <c r="I9" s="40" t="s">
        <v>421</v>
      </c>
    </row>
    <row r="10" spans="1:9" ht="71.25" customHeight="1" x14ac:dyDescent="0.2">
      <c r="A10" s="34" t="s">
        <v>438</v>
      </c>
      <c r="B10" s="35" t="s">
        <v>423</v>
      </c>
      <c r="C10" s="359" t="s">
        <v>439</v>
      </c>
      <c r="D10" s="359" t="s">
        <v>440</v>
      </c>
      <c r="E10" s="36">
        <v>36</v>
      </c>
      <c r="F10" s="37">
        <v>43728</v>
      </c>
      <c r="G10" s="38" t="s">
        <v>441</v>
      </c>
      <c r="H10" s="39" t="s">
        <v>34</v>
      </c>
      <c r="I10" s="40" t="s">
        <v>421</v>
      </c>
    </row>
    <row r="11" spans="1:9" ht="64.5" customHeight="1" x14ac:dyDescent="0.2">
      <c r="A11" s="34" t="s">
        <v>431</v>
      </c>
      <c r="B11" s="35" t="s">
        <v>416</v>
      </c>
      <c r="C11" s="359" t="s">
        <v>417</v>
      </c>
      <c r="D11" s="359" t="s">
        <v>418</v>
      </c>
      <c r="E11" s="36" t="s">
        <v>432</v>
      </c>
      <c r="F11" s="37">
        <v>43528</v>
      </c>
      <c r="G11" s="38" t="s">
        <v>433</v>
      </c>
      <c r="H11" s="38" t="s">
        <v>434</v>
      </c>
      <c r="I11" s="40" t="s">
        <v>421</v>
      </c>
    </row>
    <row r="12" spans="1:9" ht="63" customHeight="1" x14ac:dyDescent="0.2">
      <c r="A12" s="34" t="s">
        <v>1548</v>
      </c>
      <c r="B12" s="35" t="s">
        <v>423</v>
      </c>
      <c r="C12" s="359" t="s">
        <v>1549</v>
      </c>
      <c r="D12" s="359" t="s">
        <v>440</v>
      </c>
      <c r="E12" s="437">
        <v>104</v>
      </c>
      <c r="F12" s="37">
        <v>43399</v>
      </c>
      <c r="G12" s="38" t="s">
        <v>1550</v>
      </c>
      <c r="H12" s="39" t="s">
        <v>1551</v>
      </c>
      <c r="I12" s="440" t="s">
        <v>421</v>
      </c>
    </row>
    <row r="13" spans="1:9" ht="45.75" customHeight="1" x14ac:dyDescent="0.2">
      <c r="A13" s="34" t="s">
        <v>1552</v>
      </c>
      <c r="B13" s="35" t="s">
        <v>423</v>
      </c>
      <c r="C13" s="359" t="s">
        <v>1549</v>
      </c>
      <c r="D13" s="359" t="s">
        <v>440</v>
      </c>
      <c r="E13" s="437">
        <v>76</v>
      </c>
      <c r="F13" s="37">
        <v>44029</v>
      </c>
      <c r="G13" s="38" t="s">
        <v>1553</v>
      </c>
      <c r="H13" s="39" t="s">
        <v>1554</v>
      </c>
      <c r="I13" s="440" t="s">
        <v>421</v>
      </c>
    </row>
    <row r="14" spans="1:9" ht="45.75" customHeight="1" x14ac:dyDescent="0.2">
      <c r="A14" s="34" t="s">
        <v>435</v>
      </c>
      <c r="B14" s="35" t="s">
        <v>423</v>
      </c>
      <c r="C14" s="359" t="s">
        <v>424</v>
      </c>
      <c r="D14" s="359" t="s">
        <v>418</v>
      </c>
      <c r="E14" s="36" t="s">
        <v>436</v>
      </c>
      <c r="F14" s="37">
        <v>43404</v>
      </c>
      <c r="G14" s="38" t="s">
        <v>437</v>
      </c>
      <c r="H14" s="39" t="s">
        <v>34</v>
      </c>
      <c r="I14" s="40" t="s">
        <v>421</v>
      </c>
    </row>
    <row r="15" spans="1:9" ht="66.75" customHeight="1" x14ac:dyDescent="0.2">
      <c r="A15" s="34" t="s">
        <v>442</v>
      </c>
      <c r="B15" s="35" t="s">
        <v>416</v>
      </c>
      <c r="C15" s="359" t="s">
        <v>417</v>
      </c>
      <c r="D15" s="359" t="s">
        <v>418</v>
      </c>
      <c r="E15" s="36">
        <v>1499</v>
      </c>
      <c r="F15" s="37">
        <v>42989</v>
      </c>
      <c r="G15" s="38" t="s">
        <v>993</v>
      </c>
      <c r="H15" s="39" t="s">
        <v>34</v>
      </c>
      <c r="I15" s="40" t="s">
        <v>421</v>
      </c>
    </row>
    <row r="16" spans="1:9" ht="45.75" customHeight="1" x14ac:dyDescent="0.2">
      <c r="A16" s="42" t="s">
        <v>443</v>
      </c>
      <c r="B16" s="35" t="s">
        <v>416</v>
      </c>
      <c r="C16" s="359" t="s">
        <v>417</v>
      </c>
      <c r="D16" s="359" t="s">
        <v>418</v>
      </c>
      <c r="E16" s="36" t="s">
        <v>444</v>
      </c>
      <c r="F16" s="37">
        <v>42844</v>
      </c>
      <c r="G16" s="39" t="s">
        <v>445</v>
      </c>
      <c r="H16" s="39" t="s">
        <v>34</v>
      </c>
      <c r="I16" s="40" t="s">
        <v>421</v>
      </c>
    </row>
    <row r="17" spans="1:9" ht="30.75" customHeight="1" x14ac:dyDescent="0.2">
      <c r="A17" s="34" t="s">
        <v>446</v>
      </c>
      <c r="B17" s="35" t="s">
        <v>416</v>
      </c>
      <c r="C17" s="359" t="s">
        <v>447</v>
      </c>
      <c r="D17" s="359" t="s">
        <v>448</v>
      </c>
      <c r="E17" s="36" t="s">
        <v>449</v>
      </c>
      <c r="F17" s="37">
        <v>42194</v>
      </c>
      <c r="G17" s="38" t="s">
        <v>450</v>
      </c>
      <c r="H17" s="39" t="s">
        <v>34</v>
      </c>
      <c r="I17" s="40" t="s">
        <v>421</v>
      </c>
    </row>
    <row r="18" spans="1:9" ht="30.75" customHeight="1" x14ac:dyDescent="0.2">
      <c r="A18" s="34" t="s">
        <v>451</v>
      </c>
      <c r="B18" s="35" t="s">
        <v>416</v>
      </c>
      <c r="C18" s="359" t="s">
        <v>452</v>
      </c>
      <c r="D18" s="359" t="s">
        <v>453</v>
      </c>
      <c r="E18" s="36" t="s">
        <v>454</v>
      </c>
      <c r="F18" s="37">
        <v>42164</v>
      </c>
      <c r="G18" s="38" t="s">
        <v>455</v>
      </c>
      <c r="H18" s="39" t="s">
        <v>34</v>
      </c>
      <c r="I18" s="40" t="s">
        <v>421</v>
      </c>
    </row>
    <row r="19" spans="1:9" ht="59.25" customHeight="1" x14ac:dyDescent="0.2">
      <c r="A19" s="34" t="s">
        <v>989</v>
      </c>
      <c r="B19" s="35" t="s">
        <v>985</v>
      </c>
      <c r="C19" s="359" t="s">
        <v>990</v>
      </c>
      <c r="D19" s="359" t="s">
        <v>418</v>
      </c>
      <c r="E19" s="36">
        <v>1068</v>
      </c>
      <c r="F19" s="37">
        <v>42150</v>
      </c>
      <c r="G19" s="38" t="s">
        <v>991</v>
      </c>
      <c r="H19" s="39" t="s">
        <v>992</v>
      </c>
      <c r="I19" s="40" t="s">
        <v>421</v>
      </c>
    </row>
    <row r="20" spans="1:9" ht="47.25" customHeight="1" x14ac:dyDescent="0.2">
      <c r="A20" s="42" t="s">
        <v>456</v>
      </c>
      <c r="B20" s="35" t="s">
        <v>416</v>
      </c>
      <c r="C20" s="359" t="s">
        <v>417</v>
      </c>
      <c r="D20" s="359" t="s">
        <v>418</v>
      </c>
      <c r="E20" s="36" t="s">
        <v>457</v>
      </c>
      <c r="F20" s="37">
        <v>42150</v>
      </c>
      <c r="G20" s="43" t="s">
        <v>458</v>
      </c>
      <c r="H20" s="44" t="s">
        <v>459</v>
      </c>
      <c r="I20" s="40" t="s">
        <v>421</v>
      </c>
    </row>
    <row r="21" spans="1:9" ht="111.75" customHeight="1" x14ac:dyDescent="0.2">
      <c r="A21" s="34" t="s">
        <v>460</v>
      </c>
      <c r="B21" s="35" t="s">
        <v>423</v>
      </c>
      <c r="C21" s="359" t="s">
        <v>461</v>
      </c>
      <c r="D21" s="359" t="s">
        <v>448</v>
      </c>
      <c r="E21" s="36" t="s">
        <v>462</v>
      </c>
      <c r="F21" s="37">
        <v>42033</v>
      </c>
      <c r="G21" s="45" t="s">
        <v>463</v>
      </c>
      <c r="H21" s="39" t="s">
        <v>34</v>
      </c>
      <c r="I21" s="40" t="s">
        <v>421</v>
      </c>
    </row>
    <row r="22" spans="1:9" ht="79.5" customHeight="1" x14ac:dyDescent="0.2">
      <c r="A22" s="34" t="s">
        <v>464</v>
      </c>
      <c r="B22" s="35" t="s">
        <v>416</v>
      </c>
      <c r="C22" s="359" t="s">
        <v>417</v>
      </c>
      <c r="D22" s="359" t="s">
        <v>418</v>
      </c>
      <c r="E22" s="36" t="s">
        <v>465</v>
      </c>
      <c r="F22" s="37">
        <v>42025</v>
      </c>
      <c r="G22" s="46" t="s">
        <v>994</v>
      </c>
      <c r="H22" s="39" t="s">
        <v>34</v>
      </c>
      <c r="I22" s="40" t="s">
        <v>421</v>
      </c>
    </row>
    <row r="23" spans="1:9" ht="55.5" customHeight="1" x14ac:dyDescent="0.2">
      <c r="A23" s="34" t="s">
        <v>466</v>
      </c>
      <c r="B23" s="35" t="s">
        <v>423</v>
      </c>
      <c r="C23" s="359" t="s">
        <v>461</v>
      </c>
      <c r="D23" s="359" t="s">
        <v>448</v>
      </c>
      <c r="E23" s="36" t="s">
        <v>467</v>
      </c>
      <c r="F23" s="37">
        <v>41649</v>
      </c>
      <c r="G23" s="45" t="s">
        <v>468</v>
      </c>
      <c r="H23" s="39" t="s">
        <v>34</v>
      </c>
      <c r="I23" s="40" t="s">
        <v>421</v>
      </c>
    </row>
    <row r="24" spans="1:9" ht="75.75" customHeight="1" x14ac:dyDescent="0.2">
      <c r="A24" s="34" t="s">
        <v>469</v>
      </c>
      <c r="B24" s="35" t="s">
        <v>423</v>
      </c>
      <c r="C24" s="359" t="s">
        <v>461</v>
      </c>
      <c r="D24" s="359" t="s">
        <v>448</v>
      </c>
      <c r="E24" s="36" t="s">
        <v>470</v>
      </c>
      <c r="F24" s="37">
        <v>41635</v>
      </c>
      <c r="G24" s="38" t="s">
        <v>471</v>
      </c>
      <c r="H24" s="39" t="s">
        <v>34</v>
      </c>
      <c r="I24" s="40" t="s">
        <v>421</v>
      </c>
    </row>
    <row r="25" spans="1:9" ht="55.5" customHeight="1" x14ac:dyDescent="0.2">
      <c r="A25" s="34" t="s">
        <v>472</v>
      </c>
      <c r="B25" s="35" t="s">
        <v>416</v>
      </c>
      <c r="C25" s="359" t="s">
        <v>417</v>
      </c>
      <c r="D25" s="359" t="s">
        <v>418</v>
      </c>
      <c r="E25" s="36" t="s">
        <v>473</v>
      </c>
      <c r="F25" s="37">
        <v>41043</v>
      </c>
      <c r="G25" s="38" t="s">
        <v>474</v>
      </c>
      <c r="H25" s="38" t="s">
        <v>475</v>
      </c>
      <c r="I25" s="40" t="s">
        <v>421</v>
      </c>
    </row>
    <row r="26" spans="1:9" ht="55.5" customHeight="1" x14ac:dyDescent="0.2">
      <c r="A26" s="47" t="s">
        <v>476</v>
      </c>
      <c r="B26" s="35" t="s">
        <v>416</v>
      </c>
      <c r="C26" s="359" t="s">
        <v>452</v>
      </c>
      <c r="D26" s="359" t="s">
        <v>453</v>
      </c>
      <c r="E26" s="36" t="s">
        <v>477</v>
      </c>
      <c r="F26" s="37">
        <v>40736</v>
      </c>
      <c r="G26" s="38" t="s">
        <v>26</v>
      </c>
      <c r="H26" s="38" t="s">
        <v>478</v>
      </c>
      <c r="I26" s="40" t="s">
        <v>421</v>
      </c>
    </row>
    <row r="27" spans="1:9" ht="55.5" customHeight="1" x14ac:dyDescent="0.2">
      <c r="A27" s="34" t="s">
        <v>479</v>
      </c>
      <c r="B27" s="35" t="s">
        <v>416</v>
      </c>
      <c r="C27" s="359" t="s">
        <v>452</v>
      </c>
      <c r="D27" s="359" t="s">
        <v>453</v>
      </c>
      <c r="E27" s="36" t="s">
        <v>480</v>
      </c>
      <c r="F27" s="37">
        <v>38442</v>
      </c>
      <c r="G27" s="38" t="s">
        <v>481</v>
      </c>
      <c r="H27" s="39" t="s">
        <v>34</v>
      </c>
      <c r="I27" s="40" t="s">
        <v>421</v>
      </c>
    </row>
    <row r="28" spans="1:9" ht="66.75" customHeight="1" x14ac:dyDescent="0.2">
      <c r="A28" s="34" t="s">
        <v>482</v>
      </c>
      <c r="B28" s="35" t="s">
        <v>416</v>
      </c>
      <c r="C28" s="359" t="s">
        <v>452</v>
      </c>
      <c r="D28" s="359" t="s">
        <v>453</v>
      </c>
      <c r="E28" s="437">
        <v>909</v>
      </c>
      <c r="F28" s="37">
        <v>38253</v>
      </c>
      <c r="G28" s="38" t="s">
        <v>483</v>
      </c>
      <c r="H28" s="39" t="s">
        <v>34</v>
      </c>
      <c r="I28" s="40" t="s">
        <v>421</v>
      </c>
    </row>
    <row r="29" spans="1:9" ht="66.75" customHeight="1" x14ac:dyDescent="0.2">
      <c r="A29" s="34" t="s">
        <v>484</v>
      </c>
      <c r="B29" s="35" t="s">
        <v>423</v>
      </c>
      <c r="C29" s="359" t="s">
        <v>485</v>
      </c>
      <c r="D29" s="359" t="s">
        <v>486</v>
      </c>
      <c r="E29" s="36" t="s">
        <v>487</v>
      </c>
      <c r="F29" s="37">
        <v>38147</v>
      </c>
      <c r="G29" s="48" t="s">
        <v>995</v>
      </c>
      <c r="H29" s="39" t="s">
        <v>34</v>
      </c>
      <c r="I29" s="40" t="s">
        <v>421</v>
      </c>
    </row>
    <row r="30" spans="1:9" ht="389.25" customHeight="1" x14ac:dyDescent="0.2">
      <c r="A30" s="34" t="s">
        <v>488</v>
      </c>
      <c r="B30" s="35" t="s">
        <v>416</v>
      </c>
      <c r="C30" s="359" t="s">
        <v>417</v>
      </c>
      <c r="D30" s="359" t="s">
        <v>418</v>
      </c>
      <c r="E30" s="36" t="s">
        <v>489</v>
      </c>
      <c r="F30" s="37">
        <v>36468</v>
      </c>
      <c r="G30" s="45" t="s">
        <v>490</v>
      </c>
      <c r="H30" s="38" t="s">
        <v>491</v>
      </c>
      <c r="I30" s="40" t="s">
        <v>421</v>
      </c>
    </row>
    <row r="31" spans="1:9" ht="96.75" customHeight="1" x14ac:dyDescent="0.2">
      <c r="A31" s="34" t="s">
        <v>492</v>
      </c>
      <c r="B31" s="35" t="s">
        <v>416</v>
      </c>
      <c r="C31" s="359" t="s">
        <v>452</v>
      </c>
      <c r="D31" s="359" t="s">
        <v>453</v>
      </c>
      <c r="E31" s="36" t="s">
        <v>493</v>
      </c>
      <c r="F31" s="37">
        <v>36158</v>
      </c>
      <c r="G31" s="38" t="s">
        <v>22</v>
      </c>
      <c r="H31" s="39" t="s">
        <v>34</v>
      </c>
      <c r="I31" s="40" t="s">
        <v>421</v>
      </c>
    </row>
    <row r="32" spans="1:9" ht="228" customHeight="1" x14ac:dyDescent="0.2">
      <c r="A32" s="34" t="s">
        <v>494</v>
      </c>
      <c r="B32" s="35" t="s">
        <v>416</v>
      </c>
      <c r="C32" s="359" t="s">
        <v>417</v>
      </c>
      <c r="D32" s="359" t="s">
        <v>418</v>
      </c>
      <c r="E32" s="36" t="s">
        <v>495</v>
      </c>
      <c r="F32" s="37">
        <v>36028</v>
      </c>
      <c r="G32" s="38" t="s">
        <v>496</v>
      </c>
      <c r="H32" s="38" t="s">
        <v>497</v>
      </c>
      <c r="I32" s="40" t="s">
        <v>421</v>
      </c>
    </row>
    <row r="33" spans="1:9" ht="66.75" customHeight="1" x14ac:dyDescent="0.2">
      <c r="A33" s="34" t="s">
        <v>498</v>
      </c>
      <c r="B33" s="35" t="s">
        <v>416</v>
      </c>
      <c r="C33" s="359" t="s">
        <v>452</v>
      </c>
      <c r="D33" s="359" t="s">
        <v>453</v>
      </c>
      <c r="E33" s="36" t="s">
        <v>499</v>
      </c>
      <c r="F33" s="37">
        <v>34302</v>
      </c>
      <c r="G33" s="38" t="s">
        <v>500</v>
      </c>
      <c r="H33" s="39" t="s">
        <v>34</v>
      </c>
      <c r="I33" s="40" t="s">
        <v>421</v>
      </c>
    </row>
    <row r="34" spans="1:9" ht="66.75" customHeight="1" x14ac:dyDescent="0.2">
      <c r="A34" s="34" t="s">
        <v>501</v>
      </c>
      <c r="B34" s="35" t="s">
        <v>416</v>
      </c>
      <c r="C34" s="359" t="s">
        <v>417</v>
      </c>
      <c r="D34" s="359" t="s">
        <v>418</v>
      </c>
      <c r="E34" s="36" t="s">
        <v>502</v>
      </c>
      <c r="F34" s="37">
        <v>34171</v>
      </c>
      <c r="G34" s="38" t="s">
        <v>503</v>
      </c>
      <c r="H34" s="39" t="s">
        <v>34</v>
      </c>
      <c r="I34" s="40" t="s">
        <v>421</v>
      </c>
    </row>
    <row r="35" spans="1:9" ht="139.5" customHeight="1" x14ac:dyDescent="0.2">
      <c r="A35" s="441" t="s">
        <v>504</v>
      </c>
      <c r="B35" s="442" t="s">
        <v>416</v>
      </c>
      <c r="C35" s="442" t="s">
        <v>505</v>
      </c>
      <c r="D35" s="442" t="s">
        <v>506</v>
      </c>
      <c r="E35" s="443" t="s">
        <v>507</v>
      </c>
      <c r="F35" s="444">
        <v>33423</v>
      </c>
      <c r="G35" s="445" t="s">
        <v>508</v>
      </c>
      <c r="H35" s="445" t="s">
        <v>509</v>
      </c>
      <c r="I35" s="440" t="s">
        <v>421</v>
      </c>
    </row>
    <row r="37" spans="1:9" ht="29.25" customHeight="1" x14ac:dyDescent="0.2">
      <c r="A37" s="515" t="s">
        <v>38</v>
      </c>
      <c r="B37" s="515"/>
      <c r="C37" s="50" t="s">
        <v>39</v>
      </c>
      <c r="D37" s="510" t="s">
        <v>1555</v>
      </c>
      <c r="E37" s="510"/>
      <c r="F37" s="510"/>
      <c r="G37" s="510"/>
      <c r="H37" s="516" t="s">
        <v>40</v>
      </c>
      <c r="I37" s="478" t="s">
        <v>1556</v>
      </c>
    </row>
    <row r="38" spans="1:9" ht="35.25" customHeight="1" x14ac:dyDescent="0.2">
      <c r="A38" s="515"/>
      <c r="B38" s="515"/>
      <c r="C38" s="50" t="s">
        <v>41</v>
      </c>
      <c r="D38" s="510" t="s">
        <v>510</v>
      </c>
      <c r="E38" s="510"/>
      <c r="F38" s="510"/>
      <c r="G38" s="510"/>
      <c r="H38" s="516"/>
      <c r="I38" s="479"/>
    </row>
  </sheetData>
  <sheetProtection selectLockedCells="1" selectUnlockedCells="1"/>
  <mergeCells count="8">
    <mergeCell ref="I37:I38"/>
    <mergeCell ref="D38:G38"/>
    <mergeCell ref="A2:B2"/>
    <mergeCell ref="C2:G2"/>
    <mergeCell ref="A3:H3"/>
    <mergeCell ref="A37:B38"/>
    <mergeCell ref="D37:G37"/>
    <mergeCell ref="H37:H38"/>
  </mergeCells>
  <hyperlinks>
    <hyperlink ref="E35" r:id="rId1" xr:uid="{BC84E400-A289-4416-A1D4-F1289D595881}"/>
    <hyperlink ref="E33" r:id="rId2" xr:uid="{0379A1FA-81AF-4A52-8F08-183CACD2BD75}"/>
    <hyperlink ref="E31" r:id="rId3" xr:uid="{2B6F0036-9936-4D59-B70D-633E90C7C6BC}"/>
    <hyperlink ref="E26" r:id="rId4" xr:uid="{FCFABDCF-F8F8-4ED8-857A-A8533DA60318}"/>
    <hyperlink ref="E27" r:id="rId5" xr:uid="{E1B46171-0E68-4F48-83C3-2D639AD70F25}"/>
    <hyperlink ref="E18" r:id="rId6" location="1" xr:uid="{F5D112FC-6647-4CDB-A8A3-BE91988CBE25}"/>
    <hyperlink ref="E34" r:id="rId7" location="180" xr:uid="{059C25EE-F649-4120-8CD9-4756AC73891D}"/>
    <hyperlink ref="E32" r:id="rId8" xr:uid="{3AD10B10-3AE8-40C4-B036-FD441D1E9DBE}"/>
    <hyperlink ref="E30" r:id="rId9" xr:uid="{B1A86007-FA9A-4D0F-B6D7-537EC0873D6C}"/>
    <hyperlink ref="E25" r:id="rId10" xr:uid="{DC63E81B-20D6-4234-8DCF-E82DE2520836}"/>
    <hyperlink ref="E22" r:id="rId11" xr:uid="{3AB2ABBA-EC3B-4B8E-BF95-AEAFDEB0E137}"/>
    <hyperlink ref="E20" r:id="rId12" xr:uid="{9AC8559E-33EC-4BFC-966D-2316488F6503}"/>
    <hyperlink ref="E16" r:id="rId13" xr:uid="{19419D65-7CF1-48E9-9A61-68B0AD8B633E}"/>
    <hyperlink ref="E15" r:id="rId14" display="1499 " xr:uid="{603085E9-8A94-475C-867A-8E63762CF95C}"/>
    <hyperlink ref="E11" r:id="rId15" xr:uid="{B393C8B2-75FD-4601-850C-9B832DC745CA}"/>
    <hyperlink ref="E8" r:id="rId16" xr:uid="{97268DC5-E4C8-436F-9453-296E75F4B6AC}"/>
    <hyperlink ref="E9" r:id="rId17" xr:uid="{6D8470E5-54E8-44A4-AB0F-F334F71E0FE0}"/>
    <hyperlink ref="E7" r:id="rId18" location="164" xr:uid="{A3C1F6FE-AB21-4CB9-8ECE-07057118559C}"/>
    <hyperlink ref="E14" r:id="rId19" xr:uid="{B1B9CC0D-DA0E-433A-9FD4-F50DD3049258}"/>
    <hyperlink ref="E29" r:id="rId20" xr:uid="{10239679-A2BD-4A0D-91E1-AAD0A4E579E5}"/>
    <hyperlink ref="E24" r:id="rId21" xr:uid="{F8ED3C6C-3600-4A9F-8C8A-9C98DB0DE9F3}"/>
    <hyperlink ref="E23" r:id="rId22" location="0" xr:uid="{A2E308DC-DE79-4E8B-91A9-A80C40ACC8D6}"/>
    <hyperlink ref="E17" r:id="rId23" xr:uid="{8C9C75CB-D68B-4C58-9B5F-03CD7194F06F}"/>
    <hyperlink ref="E21" r:id="rId24" location="0" xr:uid="{552E53C2-BC78-4882-B274-4A592EE5E745}"/>
    <hyperlink ref="E6" r:id="rId25" display="https://www.mineducacion.gov.co/1759/articles-349495_recurso_138.pdf" xr:uid="{F82719C8-91F6-4ED1-9AB7-FDC4B6323FA4}"/>
    <hyperlink ref="E19" r:id="rId26" display="https://www.funcionpublica.gov.co/eva/gestornormativo/norma.php?i=72893" xr:uid="{C886A48A-D176-4E1F-AFB5-11C7B987EDEA}"/>
    <hyperlink ref="E10" r:id="rId27" display="http://www.contraloriabogota.gov.co/sites/default/files/Contenido/Normatividad/Resoluciones/2019/RR_036_2019 Por la cual se Adopta el Procedimiento y se Reglamenta el Tramite del Plan de Mejoramiento/RR_036_2019.pdf" xr:uid="{4E41670F-063D-4E00-BA2F-FD1906FACF0E}"/>
    <hyperlink ref="E28" r:id="rId28" display="https://www.funcionpublica.gov.co/eva/gestornormativo/norma.php?i=14861" xr:uid="{E4DE13D1-43FE-472A-AEC6-E8CD523043A9}"/>
    <hyperlink ref="E12" r:id="rId29" display="https://www.alcaldiabogota.gov.co/sisjur/normas/Norma1.jsp?i=81226&amp;dt=S" xr:uid="{5269CA5C-9E8E-4D36-90EF-0FE9E9138692}"/>
    <hyperlink ref="E13" r:id="rId30" location="1" display="https://www.alcaldiabogota.gov.co/sisjur/normas/Norma1.jsp?i=94767 - 1" xr:uid="{9FA64CB5-7010-4845-AFA8-E1851E825471}"/>
    <hyperlink ref="E5" r:id="rId31" display="http://www.contraloriabogota.gov.co/sites/default/files/Contenido/Normatividad/Circulares/CIRCULARES EXTERNAS/2021/Circular Externa No. 001 - 2-2021-01204.pdf" xr:uid="{45989CCA-5149-4B27-9386-55FE7BC1CD2E}"/>
  </hyperlinks>
  <printOptions horizontalCentered="1"/>
  <pageMargins left="0.23622047244094491" right="0.23622047244094491" top="0.31496062992125984" bottom="0.19685039370078741" header="0" footer="0"/>
  <pageSetup paperSize="14" scale="44" firstPageNumber="0" fitToHeight="40" orientation="landscape" horizontalDpi="300" verticalDpi="300" r:id="rId32"/>
  <headerFooter alignWithMargins="0">
    <oddFooter xml:space="preserve">&amp;LV3-11-03-2020
</oddFooter>
  </headerFooter>
  <drawing r:id="rId33"/>
  <tableParts count="1">
    <tablePart r:id="rId3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958F-EDCC-46AD-8135-A15A64B5B5CB}">
  <sheetPr>
    <tabColor indexed="10"/>
    <pageSetUpPr fitToPage="1"/>
  </sheetPr>
  <dimension ref="A1:I63"/>
  <sheetViews>
    <sheetView topLeftCell="A2" zoomScale="60" zoomScaleNormal="60" workbookViewId="0"/>
  </sheetViews>
  <sheetFormatPr baseColWidth="10" defaultRowHeight="14.25" x14ac:dyDescent="0.2"/>
  <cols>
    <col min="1" max="2" width="20" style="271" customWidth="1"/>
    <col min="3" max="3" width="29.28515625" style="30" customWidth="1"/>
    <col min="4" max="4" width="25.42578125" style="30" customWidth="1"/>
    <col min="5" max="5" width="38.42578125" style="30" customWidth="1"/>
    <col min="6" max="6" width="20" style="30" customWidth="1"/>
    <col min="7" max="7" width="93.85546875" style="30" customWidth="1"/>
    <col min="8" max="8" width="47.42578125" style="30" customWidth="1"/>
    <col min="9" max="9" width="122.42578125" style="30" customWidth="1"/>
    <col min="10" max="10" width="11.42578125" style="30"/>
    <col min="11" max="11" width="14" style="30" customWidth="1"/>
    <col min="12" max="256" width="11.42578125" style="30"/>
    <col min="257" max="258" width="20" style="30" customWidth="1"/>
    <col min="259" max="259" width="19.42578125" style="30" customWidth="1"/>
    <col min="260" max="260" width="25.42578125" style="30" customWidth="1"/>
    <col min="261" max="261" width="25.28515625" style="30" customWidth="1"/>
    <col min="262" max="262" width="20" style="30" customWidth="1"/>
    <col min="263" max="263" width="42.140625" style="30" customWidth="1"/>
    <col min="264" max="264" width="32.42578125" style="30" customWidth="1"/>
    <col min="265" max="265" width="35.140625" style="30" customWidth="1"/>
    <col min="266" max="266" width="11.42578125" style="30"/>
    <col min="267" max="267" width="14" style="30" customWidth="1"/>
    <col min="268" max="512" width="11.42578125" style="30"/>
    <col min="513" max="514" width="20" style="30" customWidth="1"/>
    <col min="515" max="515" width="19.42578125" style="30" customWidth="1"/>
    <col min="516" max="516" width="25.42578125" style="30" customWidth="1"/>
    <col min="517" max="517" width="25.28515625" style="30" customWidth="1"/>
    <col min="518" max="518" width="20" style="30" customWidth="1"/>
    <col min="519" max="519" width="42.140625" style="30" customWidth="1"/>
    <col min="520" max="520" width="32.42578125" style="30" customWidth="1"/>
    <col min="521" max="521" width="35.140625" style="30" customWidth="1"/>
    <col min="522" max="522" width="11.42578125" style="30"/>
    <col min="523" max="523" width="14" style="30" customWidth="1"/>
    <col min="524" max="768" width="11.42578125" style="30"/>
    <col min="769" max="770" width="20" style="30" customWidth="1"/>
    <col min="771" max="771" width="19.42578125" style="30" customWidth="1"/>
    <col min="772" max="772" width="25.42578125" style="30" customWidth="1"/>
    <col min="773" max="773" width="25.28515625" style="30" customWidth="1"/>
    <col min="774" max="774" width="20" style="30" customWidth="1"/>
    <col min="775" max="775" width="42.140625" style="30" customWidth="1"/>
    <col min="776" max="776" width="32.42578125" style="30" customWidth="1"/>
    <col min="777" max="777" width="35.140625" style="30" customWidth="1"/>
    <col min="778" max="778" width="11.42578125" style="30"/>
    <col min="779" max="779" width="14" style="30" customWidth="1"/>
    <col min="780" max="1024" width="11.42578125" style="30"/>
    <col min="1025" max="1026" width="20" style="30" customWidth="1"/>
    <col min="1027" max="1027" width="19.42578125" style="30" customWidth="1"/>
    <col min="1028" max="1028" width="25.42578125" style="30" customWidth="1"/>
    <col min="1029" max="1029" width="25.28515625" style="30" customWidth="1"/>
    <col min="1030" max="1030" width="20" style="30" customWidth="1"/>
    <col min="1031" max="1031" width="42.140625" style="30" customWidth="1"/>
    <col min="1032" max="1032" width="32.42578125" style="30" customWidth="1"/>
    <col min="1033" max="1033" width="35.140625" style="30" customWidth="1"/>
    <col min="1034" max="1034" width="11.42578125" style="30"/>
    <col min="1035" max="1035" width="14" style="30" customWidth="1"/>
    <col min="1036" max="1280" width="11.42578125" style="30"/>
    <col min="1281" max="1282" width="20" style="30" customWidth="1"/>
    <col min="1283" max="1283" width="19.42578125" style="30" customWidth="1"/>
    <col min="1284" max="1284" width="25.42578125" style="30" customWidth="1"/>
    <col min="1285" max="1285" width="25.28515625" style="30" customWidth="1"/>
    <col min="1286" max="1286" width="20" style="30" customWidth="1"/>
    <col min="1287" max="1287" width="42.140625" style="30" customWidth="1"/>
    <col min="1288" max="1288" width="32.42578125" style="30" customWidth="1"/>
    <col min="1289" max="1289" width="35.140625" style="30" customWidth="1"/>
    <col min="1290" max="1290" width="11.42578125" style="30"/>
    <col min="1291" max="1291" width="14" style="30" customWidth="1"/>
    <col min="1292" max="1536" width="11.42578125" style="30"/>
    <col min="1537" max="1538" width="20" style="30" customWidth="1"/>
    <col min="1539" max="1539" width="19.42578125" style="30" customWidth="1"/>
    <col min="1540" max="1540" width="25.42578125" style="30" customWidth="1"/>
    <col min="1541" max="1541" width="25.28515625" style="30" customWidth="1"/>
    <col min="1542" max="1542" width="20" style="30" customWidth="1"/>
    <col min="1543" max="1543" width="42.140625" style="30" customWidth="1"/>
    <col min="1544" max="1544" width="32.42578125" style="30" customWidth="1"/>
    <col min="1545" max="1545" width="35.140625" style="30" customWidth="1"/>
    <col min="1546" max="1546" width="11.42578125" style="30"/>
    <col min="1547" max="1547" width="14" style="30" customWidth="1"/>
    <col min="1548" max="1792" width="11.42578125" style="30"/>
    <col min="1793" max="1794" width="20" style="30" customWidth="1"/>
    <col min="1795" max="1795" width="19.42578125" style="30" customWidth="1"/>
    <col min="1796" max="1796" width="25.42578125" style="30" customWidth="1"/>
    <col min="1797" max="1797" width="25.28515625" style="30" customWidth="1"/>
    <col min="1798" max="1798" width="20" style="30" customWidth="1"/>
    <col min="1799" max="1799" width="42.140625" style="30" customWidth="1"/>
    <col min="1800" max="1800" width="32.42578125" style="30" customWidth="1"/>
    <col min="1801" max="1801" width="35.140625" style="30" customWidth="1"/>
    <col min="1802" max="1802" width="11.42578125" style="30"/>
    <col min="1803" max="1803" width="14" style="30" customWidth="1"/>
    <col min="1804" max="2048" width="11.42578125" style="30"/>
    <col min="2049" max="2050" width="20" style="30" customWidth="1"/>
    <col min="2051" max="2051" width="19.42578125" style="30" customWidth="1"/>
    <col min="2052" max="2052" width="25.42578125" style="30" customWidth="1"/>
    <col min="2053" max="2053" width="25.28515625" style="30" customWidth="1"/>
    <col min="2054" max="2054" width="20" style="30" customWidth="1"/>
    <col min="2055" max="2055" width="42.140625" style="30" customWidth="1"/>
    <col min="2056" max="2056" width="32.42578125" style="30" customWidth="1"/>
    <col min="2057" max="2057" width="35.140625" style="30" customWidth="1"/>
    <col min="2058" max="2058" width="11.42578125" style="30"/>
    <col min="2059" max="2059" width="14" style="30" customWidth="1"/>
    <col min="2060" max="2304" width="11.42578125" style="30"/>
    <col min="2305" max="2306" width="20" style="30" customWidth="1"/>
    <col min="2307" max="2307" width="19.42578125" style="30" customWidth="1"/>
    <col min="2308" max="2308" width="25.42578125" style="30" customWidth="1"/>
    <col min="2309" max="2309" width="25.28515625" style="30" customWidth="1"/>
    <col min="2310" max="2310" width="20" style="30" customWidth="1"/>
    <col min="2311" max="2311" width="42.140625" style="30" customWidth="1"/>
    <col min="2312" max="2312" width="32.42578125" style="30" customWidth="1"/>
    <col min="2313" max="2313" width="35.140625" style="30" customWidth="1"/>
    <col min="2314" max="2314" width="11.42578125" style="30"/>
    <col min="2315" max="2315" width="14" style="30" customWidth="1"/>
    <col min="2316" max="2560" width="11.42578125" style="30"/>
    <col min="2561" max="2562" width="20" style="30" customWidth="1"/>
    <col min="2563" max="2563" width="19.42578125" style="30" customWidth="1"/>
    <col min="2564" max="2564" width="25.42578125" style="30" customWidth="1"/>
    <col min="2565" max="2565" width="25.28515625" style="30" customWidth="1"/>
    <col min="2566" max="2566" width="20" style="30" customWidth="1"/>
    <col min="2567" max="2567" width="42.140625" style="30" customWidth="1"/>
    <col min="2568" max="2568" width="32.42578125" style="30" customWidth="1"/>
    <col min="2569" max="2569" width="35.140625" style="30" customWidth="1"/>
    <col min="2570" max="2570" width="11.42578125" style="30"/>
    <col min="2571" max="2571" width="14" style="30" customWidth="1"/>
    <col min="2572" max="2816" width="11.42578125" style="30"/>
    <col min="2817" max="2818" width="20" style="30" customWidth="1"/>
    <col min="2819" max="2819" width="19.42578125" style="30" customWidth="1"/>
    <col min="2820" max="2820" width="25.42578125" style="30" customWidth="1"/>
    <col min="2821" max="2821" width="25.28515625" style="30" customWidth="1"/>
    <col min="2822" max="2822" width="20" style="30" customWidth="1"/>
    <col min="2823" max="2823" width="42.140625" style="30" customWidth="1"/>
    <col min="2824" max="2824" width="32.42578125" style="30" customWidth="1"/>
    <col min="2825" max="2825" width="35.140625" style="30" customWidth="1"/>
    <col min="2826" max="2826" width="11.42578125" style="30"/>
    <col min="2827" max="2827" width="14" style="30" customWidth="1"/>
    <col min="2828" max="3072" width="11.42578125" style="30"/>
    <col min="3073" max="3074" width="20" style="30" customWidth="1"/>
    <col min="3075" max="3075" width="19.42578125" style="30" customWidth="1"/>
    <col min="3076" max="3076" width="25.42578125" style="30" customWidth="1"/>
    <col min="3077" max="3077" width="25.28515625" style="30" customWidth="1"/>
    <col min="3078" max="3078" width="20" style="30" customWidth="1"/>
    <col min="3079" max="3079" width="42.140625" style="30" customWidth="1"/>
    <col min="3080" max="3080" width="32.42578125" style="30" customWidth="1"/>
    <col min="3081" max="3081" width="35.140625" style="30" customWidth="1"/>
    <col min="3082" max="3082" width="11.42578125" style="30"/>
    <col min="3083" max="3083" width="14" style="30" customWidth="1"/>
    <col min="3084" max="3328" width="11.42578125" style="30"/>
    <col min="3329" max="3330" width="20" style="30" customWidth="1"/>
    <col min="3331" max="3331" width="19.42578125" style="30" customWidth="1"/>
    <col min="3332" max="3332" width="25.42578125" style="30" customWidth="1"/>
    <col min="3333" max="3333" width="25.28515625" style="30" customWidth="1"/>
    <col min="3334" max="3334" width="20" style="30" customWidth="1"/>
    <col min="3335" max="3335" width="42.140625" style="30" customWidth="1"/>
    <col min="3336" max="3336" width="32.42578125" style="30" customWidth="1"/>
    <col min="3337" max="3337" width="35.140625" style="30" customWidth="1"/>
    <col min="3338" max="3338" width="11.42578125" style="30"/>
    <col min="3339" max="3339" width="14" style="30" customWidth="1"/>
    <col min="3340" max="3584" width="11.42578125" style="30"/>
    <col min="3585" max="3586" width="20" style="30" customWidth="1"/>
    <col min="3587" max="3587" width="19.42578125" style="30" customWidth="1"/>
    <col min="3588" max="3588" width="25.42578125" style="30" customWidth="1"/>
    <col min="3589" max="3589" width="25.28515625" style="30" customWidth="1"/>
    <col min="3590" max="3590" width="20" style="30" customWidth="1"/>
    <col min="3591" max="3591" width="42.140625" style="30" customWidth="1"/>
    <col min="3592" max="3592" width="32.42578125" style="30" customWidth="1"/>
    <col min="3593" max="3593" width="35.140625" style="30" customWidth="1"/>
    <col min="3594" max="3594" width="11.42578125" style="30"/>
    <col min="3595" max="3595" width="14" style="30" customWidth="1"/>
    <col min="3596" max="3840" width="11.42578125" style="30"/>
    <col min="3841" max="3842" width="20" style="30" customWidth="1"/>
    <col min="3843" max="3843" width="19.42578125" style="30" customWidth="1"/>
    <col min="3844" max="3844" width="25.42578125" style="30" customWidth="1"/>
    <col min="3845" max="3845" width="25.28515625" style="30" customWidth="1"/>
    <col min="3846" max="3846" width="20" style="30" customWidth="1"/>
    <col min="3847" max="3847" width="42.140625" style="30" customWidth="1"/>
    <col min="3848" max="3848" width="32.42578125" style="30" customWidth="1"/>
    <col min="3849" max="3849" width="35.140625" style="30" customWidth="1"/>
    <col min="3850" max="3850" width="11.42578125" style="30"/>
    <col min="3851" max="3851" width="14" style="30" customWidth="1"/>
    <col min="3852" max="4096" width="11.42578125" style="30"/>
    <col min="4097" max="4098" width="20" style="30" customWidth="1"/>
    <col min="4099" max="4099" width="19.42578125" style="30" customWidth="1"/>
    <col min="4100" max="4100" width="25.42578125" style="30" customWidth="1"/>
    <col min="4101" max="4101" width="25.28515625" style="30" customWidth="1"/>
    <col min="4102" max="4102" width="20" style="30" customWidth="1"/>
    <col min="4103" max="4103" width="42.140625" style="30" customWidth="1"/>
    <col min="4104" max="4104" width="32.42578125" style="30" customWidth="1"/>
    <col min="4105" max="4105" width="35.140625" style="30" customWidth="1"/>
    <col min="4106" max="4106" width="11.42578125" style="30"/>
    <col min="4107" max="4107" width="14" style="30" customWidth="1"/>
    <col min="4108" max="4352" width="11.42578125" style="30"/>
    <col min="4353" max="4354" width="20" style="30" customWidth="1"/>
    <col min="4355" max="4355" width="19.42578125" style="30" customWidth="1"/>
    <col min="4356" max="4356" width="25.42578125" style="30" customWidth="1"/>
    <col min="4357" max="4357" width="25.28515625" style="30" customWidth="1"/>
    <col min="4358" max="4358" width="20" style="30" customWidth="1"/>
    <col min="4359" max="4359" width="42.140625" style="30" customWidth="1"/>
    <col min="4360" max="4360" width="32.42578125" style="30" customWidth="1"/>
    <col min="4361" max="4361" width="35.140625" style="30" customWidth="1"/>
    <col min="4362" max="4362" width="11.42578125" style="30"/>
    <col min="4363" max="4363" width="14" style="30" customWidth="1"/>
    <col min="4364" max="4608" width="11.42578125" style="30"/>
    <col min="4609" max="4610" width="20" style="30" customWidth="1"/>
    <col min="4611" max="4611" width="19.42578125" style="30" customWidth="1"/>
    <col min="4612" max="4612" width="25.42578125" style="30" customWidth="1"/>
    <col min="4613" max="4613" width="25.28515625" style="30" customWidth="1"/>
    <col min="4614" max="4614" width="20" style="30" customWidth="1"/>
    <col min="4615" max="4615" width="42.140625" style="30" customWidth="1"/>
    <col min="4616" max="4616" width="32.42578125" style="30" customWidth="1"/>
    <col min="4617" max="4617" width="35.140625" style="30" customWidth="1"/>
    <col min="4618" max="4618" width="11.42578125" style="30"/>
    <col min="4619" max="4619" width="14" style="30" customWidth="1"/>
    <col min="4620" max="4864" width="11.42578125" style="30"/>
    <col min="4865" max="4866" width="20" style="30" customWidth="1"/>
    <col min="4867" max="4867" width="19.42578125" style="30" customWidth="1"/>
    <col min="4868" max="4868" width="25.42578125" style="30" customWidth="1"/>
    <col min="4869" max="4869" width="25.28515625" style="30" customWidth="1"/>
    <col min="4870" max="4870" width="20" style="30" customWidth="1"/>
    <col min="4871" max="4871" width="42.140625" style="30" customWidth="1"/>
    <col min="4872" max="4872" width="32.42578125" style="30" customWidth="1"/>
    <col min="4873" max="4873" width="35.140625" style="30" customWidth="1"/>
    <col min="4874" max="4874" width="11.42578125" style="30"/>
    <col min="4875" max="4875" width="14" style="30" customWidth="1"/>
    <col min="4876" max="5120" width="11.42578125" style="30"/>
    <col min="5121" max="5122" width="20" style="30" customWidth="1"/>
    <col min="5123" max="5123" width="19.42578125" style="30" customWidth="1"/>
    <col min="5124" max="5124" width="25.42578125" style="30" customWidth="1"/>
    <col min="5125" max="5125" width="25.28515625" style="30" customWidth="1"/>
    <col min="5126" max="5126" width="20" style="30" customWidth="1"/>
    <col min="5127" max="5127" width="42.140625" style="30" customWidth="1"/>
    <col min="5128" max="5128" width="32.42578125" style="30" customWidth="1"/>
    <col min="5129" max="5129" width="35.140625" style="30" customWidth="1"/>
    <col min="5130" max="5130" width="11.42578125" style="30"/>
    <col min="5131" max="5131" width="14" style="30" customWidth="1"/>
    <col min="5132" max="5376" width="11.42578125" style="30"/>
    <col min="5377" max="5378" width="20" style="30" customWidth="1"/>
    <col min="5379" max="5379" width="19.42578125" style="30" customWidth="1"/>
    <col min="5380" max="5380" width="25.42578125" style="30" customWidth="1"/>
    <col min="5381" max="5381" width="25.28515625" style="30" customWidth="1"/>
    <col min="5382" max="5382" width="20" style="30" customWidth="1"/>
    <col min="5383" max="5383" width="42.140625" style="30" customWidth="1"/>
    <col min="5384" max="5384" width="32.42578125" style="30" customWidth="1"/>
    <col min="5385" max="5385" width="35.140625" style="30" customWidth="1"/>
    <col min="5386" max="5386" width="11.42578125" style="30"/>
    <col min="5387" max="5387" width="14" style="30" customWidth="1"/>
    <col min="5388" max="5632" width="11.42578125" style="30"/>
    <col min="5633" max="5634" width="20" style="30" customWidth="1"/>
    <col min="5635" max="5635" width="19.42578125" style="30" customWidth="1"/>
    <col min="5636" max="5636" width="25.42578125" style="30" customWidth="1"/>
    <col min="5637" max="5637" width="25.28515625" style="30" customWidth="1"/>
    <col min="5638" max="5638" width="20" style="30" customWidth="1"/>
    <col min="5639" max="5639" width="42.140625" style="30" customWidth="1"/>
    <col min="5640" max="5640" width="32.42578125" style="30" customWidth="1"/>
    <col min="5641" max="5641" width="35.140625" style="30" customWidth="1"/>
    <col min="5642" max="5642" width="11.42578125" style="30"/>
    <col min="5643" max="5643" width="14" style="30" customWidth="1"/>
    <col min="5644" max="5888" width="11.42578125" style="30"/>
    <col min="5889" max="5890" width="20" style="30" customWidth="1"/>
    <col min="5891" max="5891" width="19.42578125" style="30" customWidth="1"/>
    <col min="5892" max="5892" width="25.42578125" style="30" customWidth="1"/>
    <col min="5893" max="5893" width="25.28515625" style="30" customWidth="1"/>
    <col min="5894" max="5894" width="20" style="30" customWidth="1"/>
    <col min="5895" max="5895" width="42.140625" style="30" customWidth="1"/>
    <col min="5896" max="5896" width="32.42578125" style="30" customWidth="1"/>
    <col min="5897" max="5897" width="35.140625" style="30" customWidth="1"/>
    <col min="5898" max="5898" width="11.42578125" style="30"/>
    <col min="5899" max="5899" width="14" style="30" customWidth="1"/>
    <col min="5900" max="6144" width="11.42578125" style="30"/>
    <col min="6145" max="6146" width="20" style="30" customWidth="1"/>
    <col min="6147" max="6147" width="19.42578125" style="30" customWidth="1"/>
    <col min="6148" max="6148" width="25.42578125" style="30" customWidth="1"/>
    <col min="6149" max="6149" width="25.28515625" style="30" customWidth="1"/>
    <col min="6150" max="6150" width="20" style="30" customWidth="1"/>
    <col min="6151" max="6151" width="42.140625" style="30" customWidth="1"/>
    <col min="6152" max="6152" width="32.42578125" style="30" customWidth="1"/>
    <col min="6153" max="6153" width="35.140625" style="30" customWidth="1"/>
    <col min="6154" max="6154" width="11.42578125" style="30"/>
    <col min="6155" max="6155" width="14" style="30" customWidth="1"/>
    <col min="6156" max="6400" width="11.42578125" style="30"/>
    <col min="6401" max="6402" width="20" style="30" customWidth="1"/>
    <col min="6403" max="6403" width="19.42578125" style="30" customWidth="1"/>
    <col min="6404" max="6404" width="25.42578125" style="30" customWidth="1"/>
    <col min="6405" max="6405" width="25.28515625" style="30" customWidth="1"/>
    <col min="6406" max="6406" width="20" style="30" customWidth="1"/>
    <col min="6407" max="6407" width="42.140625" style="30" customWidth="1"/>
    <col min="6408" max="6408" width="32.42578125" style="30" customWidth="1"/>
    <col min="6409" max="6409" width="35.140625" style="30" customWidth="1"/>
    <col min="6410" max="6410" width="11.42578125" style="30"/>
    <col min="6411" max="6411" width="14" style="30" customWidth="1"/>
    <col min="6412" max="6656" width="11.42578125" style="30"/>
    <col min="6657" max="6658" width="20" style="30" customWidth="1"/>
    <col min="6659" max="6659" width="19.42578125" style="30" customWidth="1"/>
    <col min="6660" max="6660" width="25.42578125" style="30" customWidth="1"/>
    <col min="6661" max="6661" width="25.28515625" style="30" customWidth="1"/>
    <col min="6662" max="6662" width="20" style="30" customWidth="1"/>
    <col min="6663" max="6663" width="42.140625" style="30" customWidth="1"/>
    <col min="6664" max="6664" width="32.42578125" style="30" customWidth="1"/>
    <col min="6665" max="6665" width="35.140625" style="30" customWidth="1"/>
    <col min="6666" max="6666" width="11.42578125" style="30"/>
    <col min="6667" max="6667" width="14" style="30" customWidth="1"/>
    <col min="6668" max="6912" width="11.42578125" style="30"/>
    <col min="6913" max="6914" width="20" style="30" customWidth="1"/>
    <col min="6915" max="6915" width="19.42578125" style="30" customWidth="1"/>
    <col min="6916" max="6916" width="25.42578125" style="30" customWidth="1"/>
    <col min="6917" max="6917" width="25.28515625" style="30" customWidth="1"/>
    <col min="6918" max="6918" width="20" style="30" customWidth="1"/>
    <col min="6919" max="6919" width="42.140625" style="30" customWidth="1"/>
    <col min="6920" max="6920" width="32.42578125" style="30" customWidth="1"/>
    <col min="6921" max="6921" width="35.140625" style="30" customWidth="1"/>
    <col min="6922" max="6922" width="11.42578125" style="30"/>
    <col min="6923" max="6923" width="14" style="30" customWidth="1"/>
    <col min="6924" max="7168" width="11.42578125" style="30"/>
    <col min="7169" max="7170" width="20" style="30" customWidth="1"/>
    <col min="7171" max="7171" width="19.42578125" style="30" customWidth="1"/>
    <col min="7172" max="7172" width="25.42578125" style="30" customWidth="1"/>
    <col min="7173" max="7173" width="25.28515625" style="30" customWidth="1"/>
    <col min="7174" max="7174" width="20" style="30" customWidth="1"/>
    <col min="7175" max="7175" width="42.140625" style="30" customWidth="1"/>
    <col min="7176" max="7176" width="32.42578125" style="30" customWidth="1"/>
    <col min="7177" max="7177" width="35.140625" style="30" customWidth="1"/>
    <col min="7178" max="7178" width="11.42578125" style="30"/>
    <col min="7179" max="7179" width="14" style="30" customWidth="1"/>
    <col min="7180" max="7424" width="11.42578125" style="30"/>
    <col min="7425" max="7426" width="20" style="30" customWidth="1"/>
    <col min="7427" max="7427" width="19.42578125" style="30" customWidth="1"/>
    <col min="7428" max="7428" width="25.42578125" style="30" customWidth="1"/>
    <col min="7429" max="7429" width="25.28515625" style="30" customWidth="1"/>
    <col min="7430" max="7430" width="20" style="30" customWidth="1"/>
    <col min="7431" max="7431" width="42.140625" style="30" customWidth="1"/>
    <col min="7432" max="7432" width="32.42578125" style="30" customWidth="1"/>
    <col min="7433" max="7433" width="35.140625" style="30" customWidth="1"/>
    <col min="7434" max="7434" width="11.42578125" style="30"/>
    <col min="7435" max="7435" width="14" style="30" customWidth="1"/>
    <col min="7436" max="7680" width="11.42578125" style="30"/>
    <col min="7681" max="7682" width="20" style="30" customWidth="1"/>
    <col min="7683" max="7683" width="19.42578125" style="30" customWidth="1"/>
    <col min="7684" max="7684" width="25.42578125" style="30" customWidth="1"/>
    <col min="7685" max="7685" width="25.28515625" style="30" customWidth="1"/>
    <col min="7686" max="7686" width="20" style="30" customWidth="1"/>
    <col min="7687" max="7687" width="42.140625" style="30" customWidth="1"/>
    <col min="7688" max="7688" width="32.42578125" style="30" customWidth="1"/>
    <col min="7689" max="7689" width="35.140625" style="30" customWidth="1"/>
    <col min="7690" max="7690" width="11.42578125" style="30"/>
    <col min="7691" max="7691" width="14" style="30" customWidth="1"/>
    <col min="7692" max="7936" width="11.42578125" style="30"/>
    <col min="7937" max="7938" width="20" style="30" customWidth="1"/>
    <col min="7939" max="7939" width="19.42578125" style="30" customWidth="1"/>
    <col min="7940" max="7940" width="25.42578125" style="30" customWidth="1"/>
    <col min="7941" max="7941" width="25.28515625" style="30" customWidth="1"/>
    <col min="7942" max="7942" width="20" style="30" customWidth="1"/>
    <col min="7943" max="7943" width="42.140625" style="30" customWidth="1"/>
    <col min="7944" max="7944" width="32.42578125" style="30" customWidth="1"/>
    <col min="7945" max="7945" width="35.140625" style="30" customWidth="1"/>
    <col min="7946" max="7946" width="11.42578125" style="30"/>
    <col min="7947" max="7947" width="14" style="30" customWidth="1"/>
    <col min="7948" max="8192" width="11.42578125" style="30"/>
    <col min="8193" max="8194" width="20" style="30" customWidth="1"/>
    <col min="8195" max="8195" width="19.42578125" style="30" customWidth="1"/>
    <col min="8196" max="8196" width="25.42578125" style="30" customWidth="1"/>
    <col min="8197" max="8197" width="25.28515625" style="30" customWidth="1"/>
    <col min="8198" max="8198" width="20" style="30" customWidth="1"/>
    <col min="8199" max="8199" width="42.140625" style="30" customWidth="1"/>
    <col min="8200" max="8200" width="32.42578125" style="30" customWidth="1"/>
    <col min="8201" max="8201" width="35.140625" style="30" customWidth="1"/>
    <col min="8202" max="8202" width="11.42578125" style="30"/>
    <col min="8203" max="8203" width="14" style="30" customWidth="1"/>
    <col min="8204" max="8448" width="11.42578125" style="30"/>
    <col min="8449" max="8450" width="20" style="30" customWidth="1"/>
    <col min="8451" max="8451" width="19.42578125" style="30" customWidth="1"/>
    <col min="8452" max="8452" width="25.42578125" style="30" customWidth="1"/>
    <col min="8453" max="8453" width="25.28515625" style="30" customWidth="1"/>
    <col min="8454" max="8454" width="20" style="30" customWidth="1"/>
    <col min="8455" max="8455" width="42.140625" style="30" customWidth="1"/>
    <col min="8456" max="8456" width="32.42578125" style="30" customWidth="1"/>
    <col min="8457" max="8457" width="35.140625" style="30" customWidth="1"/>
    <col min="8458" max="8458" width="11.42578125" style="30"/>
    <col min="8459" max="8459" width="14" style="30" customWidth="1"/>
    <col min="8460" max="8704" width="11.42578125" style="30"/>
    <col min="8705" max="8706" width="20" style="30" customWidth="1"/>
    <col min="8707" max="8707" width="19.42578125" style="30" customWidth="1"/>
    <col min="8708" max="8708" width="25.42578125" style="30" customWidth="1"/>
    <col min="8709" max="8709" width="25.28515625" style="30" customWidth="1"/>
    <col min="8710" max="8710" width="20" style="30" customWidth="1"/>
    <col min="8711" max="8711" width="42.140625" style="30" customWidth="1"/>
    <col min="8712" max="8712" width="32.42578125" style="30" customWidth="1"/>
    <col min="8713" max="8713" width="35.140625" style="30" customWidth="1"/>
    <col min="8714" max="8714" width="11.42578125" style="30"/>
    <col min="8715" max="8715" width="14" style="30" customWidth="1"/>
    <col min="8716" max="8960" width="11.42578125" style="30"/>
    <col min="8961" max="8962" width="20" style="30" customWidth="1"/>
    <col min="8963" max="8963" width="19.42578125" style="30" customWidth="1"/>
    <col min="8964" max="8964" width="25.42578125" style="30" customWidth="1"/>
    <col min="8965" max="8965" width="25.28515625" style="30" customWidth="1"/>
    <col min="8966" max="8966" width="20" style="30" customWidth="1"/>
    <col min="8967" max="8967" width="42.140625" style="30" customWidth="1"/>
    <col min="8968" max="8968" width="32.42578125" style="30" customWidth="1"/>
    <col min="8969" max="8969" width="35.140625" style="30" customWidth="1"/>
    <col min="8970" max="8970" width="11.42578125" style="30"/>
    <col min="8971" max="8971" width="14" style="30" customWidth="1"/>
    <col min="8972" max="9216" width="11.42578125" style="30"/>
    <col min="9217" max="9218" width="20" style="30" customWidth="1"/>
    <col min="9219" max="9219" width="19.42578125" style="30" customWidth="1"/>
    <col min="9220" max="9220" width="25.42578125" style="30" customWidth="1"/>
    <col min="9221" max="9221" width="25.28515625" style="30" customWidth="1"/>
    <col min="9222" max="9222" width="20" style="30" customWidth="1"/>
    <col min="9223" max="9223" width="42.140625" style="30" customWidth="1"/>
    <col min="9224" max="9224" width="32.42578125" style="30" customWidth="1"/>
    <col min="9225" max="9225" width="35.140625" style="30" customWidth="1"/>
    <col min="9226" max="9226" width="11.42578125" style="30"/>
    <col min="9227" max="9227" width="14" style="30" customWidth="1"/>
    <col min="9228" max="9472" width="11.42578125" style="30"/>
    <col min="9473" max="9474" width="20" style="30" customWidth="1"/>
    <col min="9475" max="9475" width="19.42578125" style="30" customWidth="1"/>
    <col min="9476" max="9476" width="25.42578125" style="30" customWidth="1"/>
    <col min="9477" max="9477" width="25.28515625" style="30" customWidth="1"/>
    <col min="9478" max="9478" width="20" style="30" customWidth="1"/>
    <col min="9479" max="9479" width="42.140625" style="30" customWidth="1"/>
    <col min="9480" max="9480" width="32.42578125" style="30" customWidth="1"/>
    <col min="9481" max="9481" width="35.140625" style="30" customWidth="1"/>
    <col min="9482" max="9482" width="11.42578125" style="30"/>
    <col min="9483" max="9483" width="14" style="30" customWidth="1"/>
    <col min="9484" max="9728" width="11.42578125" style="30"/>
    <col min="9729" max="9730" width="20" style="30" customWidth="1"/>
    <col min="9731" max="9731" width="19.42578125" style="30" customWidth="1"/>
    <col min="9732" max="9732" width="25.42578125" style="30" customWidth="1"/>
    <col min="9733" max="9733" width="25.28515625" style="30" customWidth="1"/>
    <col min="9734" max="9734" width="20" style="30" customWidth="1"/>
    <col min="9735" max="9735" width="42.140625" style="30" customWidth="1"/>
    <col min="9736" max="9736" width="32.42578125" style="30" customWidth="1"/>
    <col min="9737" max="9737" width="35.140625" style="30" customWidth="1"/>
    <col min="9738" max="9738" width="11.42578125" style="30"/>
    <col min="9739" max="9739" width="14" style="30" customWidth="1"/>
    <col min="9740" max="9984" width="11.42578125" style="30"/>
    <col min="9985" max="9986" width="20" style="30" customWidth="1"/>
    <col min="9987" max="9987" width="19.42578125" style="30" customWidth="1"/>
    <col min="9988" max="9988" width="25.42578125" style="30" customWidth="1"/>
    <col min="9989" max="9989" width="25.28515625" style="30" customWidth="1"/>
    <col min="9990" max="9990" width="20" style="30" customWidth="1"/>
    <col min="9991" max="9991" width="42.140625" style="30" customWidth="1"/>
    <col min="9992" max="9992" width="32.42578125" style="30" customWidth="1"/>
    <col min="9993" max="9993" width="35.140625" style="30" customWidth="1"/>
    <col min="9994" max="9994" width="11.42578125" style="30"/>
    <col min="9995" max="9995" width="14" style="30" customWidth="1"/>
    <col min="9996" max="10240" width="11.42578125" style="30"/>
    <col min="10241" max="10242" width="20" style="30" customWidth="1"/>
    <col min="10243" max="10243" width="19.42578125" style="30" customWidth="1"/>
    <col min="10244" max="10244" width="25.42578125" style="30" customWidth="1"/>
    <col min="10245" max="10245" width="25.28515625" style="30" customWidth="1"/>
    <col min="10246" max="10246" width="20" style="30" customWidth="1"/>
    <col min="10247" max="10247" width="42.140625" style="30" customWidth="1"/>
    <col min="10248" max="10248" width="32.42578125" style="30" customWidth="1"/>
    <col min="10249" max="10249" width="35.140625" style="30" customWidth="1"/>
    <col min="10250" max="10250" width="11.42578125" style="30"/>
    <col min="10251" max="10251" width="14" style="30" customWidth="1"/>
    <col min="10252" max="10496" width="11.42578125" style="30"/>
    <col min="10497" max="10498" width="20" style="30" customWidth="1"/>
    <col min="10499" max="10499" width="19.42578125" style="30" customWidth="1"/>
    <col min="10500" max="10500" width="25.42578125" style="30" customWidth="1"/>
    <col min="10501" max="10501" width="25.28515625" style="30" customWidth="1"/>
    <col min="10502" max="10502" width="20" style="30" customWidth="1"/>
    <col min="10503" max="10503" width="42.140625" style="30" customWidth="1"/>
    <col min="10504" max="10504" width="32.42578125" style="30" customWidth="1"/>
    <col min="10505" max="10505" width="35.140625" style="30" customWidth="1"/>
    <col min="10506" max="10506" width="11.42578125" style="30"/>
    <col min="10507" max="10507" width="14" style="30" customWidth="1"/>
    <col min="10508" max="10752" width="11.42578125" style="30"/>
    <col min="10753" max="10754" width="20" style="30" customWidth="1"/>
    <col min="10755" max="10755" width="19.42578125" style="30" customWidth="1"/>
    <col min="10756" max="10756" width="25.42578125" style="30" customWidth="1"/>
    <col min="10757" max="10757" width="25.28515625" style="30" customWidth="1"/>
    <col min="10758" max="10758" width="20" style="30" customWidth="1"/>
    <col min="10759" max="10759" width="42.140625" style="30" customWidth="1"/>
    <col min="10760" max="10760" width="32.42578125" style="30" customWidth="1"/>
    <col min="10761" max="10761" width="35.140625" style="30" customWidth="1"/>
    <col min="10762" max="10762" width="11.42578125" style="30"/>
    <col min="10763" max="10763" width="14" style="30" customWidth="1"/>
    <col min="10764" max="11008" width="11.42578125" style="30"/>
    <col min="11009" max="11010" width="20" style="30" customWidth="1"/>
    <col min="11011" max="11011" width="19.42578125" style="30" customWidth="1"/>
    <col min="11012" max="11012" width="25.42578125" style="30" customWidth="1"/>
    <col min="11013" max="11013" width="25.28515625" style="30" customWidth="1"/>
    <col min="11014" max="11014" width="20" style="30" customWidth="1"/>
    <col min="11015" max="11015" width="42.140625" style="30" customWidth="1"/>
    <col min="11016" max="11016" width="32.42578125" style="30" customWidth="1"/>
    <col min="11017" max="11017" width="35.140625" style="30" customWidth="1"/>
    <col min="11018" max="11018" width="11.42578125" style="30"/>
    <col min="11019" max="11019" width="14" style="30" customWidth="1"/>
    <col min="11020" max="11264" width="11.42578125" style="30"/>
    <col min="11265" max="11266" width="20" style="30" customWidth="1"/>
    <col min="11267" max="11267" width="19.42578125" style="30" customWidth="1"/>
    <col min="11268" max="11268" width="25.42578125" style="30" customWidth="1"/>
    <col min="11269" max="11269" width="25.28515625" style="30" customWidth="1"/>
    <col min="11270" max="11270" width="20" style="30" customWidth="1"/>
    <col min="11271" max="11271" width="42.140625" style="30" customWidth="1"/>
    <col min="11272" max="11272" width="32.42578125" style="30" customWidth="1"/>
    <col min="11273" max="11273" width="35.140625" style="30" customWidth="1"/>
    <col min="11274" max="11274" width="11.42578125" style="30"/>
    <col min="11275" max="11275" width="14" style="30" customWidth="1"/>
    <col min="11276" max="11520" width="11.42578125" style="30"/>
    <col min="11521" max="11522" width="20" style="30" customWidth="1"/>
    <col min="11523" max="11523" width="19.42578125" style="30" customWidth="1"/>
    <col min="11524" max="11524" width="25.42578125" style="30" customWidth="1"/>
    <col min="11525" max="11525" width="25.28515625" style="30" customWidth="1"/>
    <col min="11526" max="11526" width="20" style="30" customWidth="1"/>
    <col min="11527" max="11527" width="42.140625" style="30" customWidth="1"/>
    <col min="11528" max="11528" width="32.42578125" style="30" customWidth="1"/>
    <col min="11529" max="11529" width="35.140625" style="30" customWidth="1"/>
    <col min="11530" max="11530" width="11.42578125" style="30"/>
    <col min="11531" max="11531" width="14" style="30" customWidth="1"/>
    <col min="11532" max="11776" width="11.42578125" style="30"/>
    <col min="11777" max="11778" width="20" style="30" customWidth="1"/>
    <col min="11779" max="11779" width="19.42578125" style="30" customWidth="1"/>
    <col min="11780" max="11780" width="25.42578125" style="30" customWidth="1"/>
    <col min="11781" max="11781" width="25.28515625" style="30" customWidth="1"/>
    <col min="11782" max="11782" width="20" style="30" customWidth="1"/>
    <col min="11783" max="11783" width="42.140625" style="30" customWidth="1"/>
    <col min="11784" max="11784" width="32.42578125" style="30" customWidth="1"/>
    <col min="11785" max="11785" width="35.140625" style="30" customWidth="1"/>
    <col min="11786" max="11786" width="11.42578125" style="30"/>
    <col min="11787" max="11787" width="14" style="30" customWidth="1"/>
    <col min="11788" max="12032" width="11.42578125" style="30"/>
    <col min="12033" max="12034" width="20" style="30" customWidth="1"/>
    <col min="12035" max="12035" width="19.42578125" style="30" customWidth="1"/>
    <col min="12036" max="12036" width="25.42578125" style="30" customWidth="1"/>
    <col min="12037" max="12037" width="25.28515625" style="30" customWidth="1"/>
    <col min="12038" max="12038" width="20" style="30" customWidth="1"/>
    <col min="12039" max="12039" width="42.140625" style="30" customWidth="1"/>
    <col min="12040" max="12040" width="32.42578125" style="30" customWidth="1"/>
    <col min="12041" max="12041" width="35.140625" style="30" customWidth="1"/>
    <col min="12042" max="12042" width="11.42578125" style="30"/>
    <col min="12043" max="12043" width="14" style="30" customWidth="1"/>
    <col min="12044" max="12288" width="11.42578125" style="30"/>
    <col min="12289" max="12290" width="20" style="30" customWidth="1"/>
    <col min="12291" max="12291" width="19.42578125" style="30" customWidth="1"/>
    <col min="12292" max="12292" width="25.42578125" style="30" customWidth="1"/>
    <col min="12293" max="12293" width="25.28515625" style="30" customWidth="1"/>
    <col min="12294" max="12294" width="20" style="30" customWidth="1"/>
    <col min="12295" max="12295" width="42.140625" style="30" customWidth="1"/>
    <col min="12296" max="12296" width="32.42578125" style="30" customWidth="1"/>
    <col min="12297" max="12297" width="35.140625" style="30" customWidth="1"/>
    <col min="12298" max="12298" width="11.42578125" style="30"/>
    <col min="12299" max="12299" width="14" style="30" customWidth="1"/>
    <col min="12300" max="12544" width="11.42578125" style="30"/>
    <col min="12545" max="12546" width="20" style="30" customWidth="1"/>
    <col min="12547" max="12547" width="19.42578125" style="30" customWidth="1"/>
    <col min="12548" max="12548" width="25.42578125" style="30" customWidth="1"/>
    <col min="12549" max="12549" width="25.28515625" style="30" customWidth="1"/>
    <col min="12550" max="12550" width="20" style="30" customWidth="1"/>
    <col min="12551" max="12551" width="42.140625" style="30" customWidth="1"/>
    <col min="12552" max="12552" width="32.42578125" style="30" customWidth="1"/>
    <col min="12553" max="12553" width="35.140625" style="30" customWidth="1"/>
    <col min="12554" max="12554" width="11.42578125" style="30"/>
    <col min="12555" max="12555" width="14" style="30" customWidth="1"/>
    <col min="12556" max="12800" width="11.42578125" style="30"/>
    <col min="12801" max="12802" width="20" style="30" customWidth="1"/>
    <col min="12803" max="12803" width="19.42578125" style="30" customWidth="1"/>
    <col min="12804" max="12804" width="25.42578125" style="30" customWidth="1"/>
    <col min="12805" max="12805" width="25.28515625" style="30" customWidth="1"/>
    <col min="12806" max="12806" width="20" style="30" customWidth="1"/>
    <col min="12807" max="12807" width="42.140625" style="30" customWidth="1"/>
    <col min="12808" max="12808" width="32.42578125" style="30" customWidth="1"/>
    <col min="12809" max="12809" width="35.140625" style="30" customWidth="1"/>
    <col min="12810" max="12810" width="11.42578125" style="30"/>
    <col min="12811" max="12811" width="14" style="30" customWidth="1"/>
    <col min="12812" max="13056" width="11.42578125" style="30"/>
    <col min="13057" max="13058" width="20" style="30" customWidth="1"/>
    <col min="13059" max="13059" width="19.42578125" style="30" customWidth="1"/>
    <col min="13060" max="13060" width="25.42578125" style="30" customWidth="1"/>
    <col min="13061" max="13061" width="25.28515625" style="30" customWidth="1"/>
    <col min="13062" max="13062" width="20" style="30" customWidth="1"/>
    <col min="13063" max="13063" width="42.140625" style="30" customWidth="1"/>
    <col min="13064" max="13064" width="32.42578125" style="30" customWidth="1"/>
    <col min="13065" max="13065" width="35.140625" style="30" customWidth="1"/>
    <col min="13066" max="13066" width="11.42578125" style="30"/>
    <col min="13067" max="13067" width="14" style="30" customWidth="1"/>
    <col min="13068" max="13312" width="11.42578125" style="30"/>
    <col min="13313" max="13314" width="20" style="30" customWidth="1"/>
    <col min="13315" max="13315" width="19.42578125" style="30" customWidth="1"/>
    <col min="13316" max="13316" width="25.42578125" style="30" customWidth="1"/>
    <col min="13317" max="13317" width="25.28515625" style="30" customWidth="1"/>
    <col min="13318" max="13318" width="20" style="30" customWidth="1"/>
    <col min="13319" max="13319" width="42.140625" style="30" customWidth="1"/>
    <col min="13320" max="13320" width="32.42578125" style="30" customWidth="1"/>
    <col min="13321" max="13321" width="35.140625" style="30" customWidth="1"/>
    <col min="13322" max="13322" width="11.42578125" style="30"/>
    <col min="13323" max="13323" width="14" style="30" customWidth="1"/>
    <col min="13324" max="13568" width="11.42578125" style="30"/>
    <col min="13569" max="13570" width="20" style="30" customWidth="1"/>
    <col min="13571" max="13571" width="19.42578125" style="30" customWidth="1"/>
    <col min="13572" max="13572" width="25.42578125" style="30" customWidth="1"/>
    <col min="13573" max="13573" width="25.28515625" style="30" customWidth="1"/>
    <col min="13574" max="13574" width="20" style="30" customWidth="1"/>
    <col min="13575" max="13575" width="42.140625" style="30" customWidth="1"/>
    <col min="13576" max="13576" width="32.42578125" style="30" customWidth="1"/>
    <col min="13577" max="13577" width="35.140625" style="30" customWidth="1"/>
    <col min="13578" max="13578" width="11.42578125" style="30"/>
    <col min="13579" max="13579" width="14" style="30" customWidth="1"/>
    <col min="13580" max="13824" width="11.42578125" style="30"/>
    <col min="13825" max="13826" width="20" style="30" customWidth="1"/>
    <col min="13827" max="13827" width="19.42578125" style="30" customWidth="1"/>
    <col min="13828" max="13828" width="25.42578125" style="30" customWidth="1"/>
    <col min="13829" max="13829" width="25.28515625" style="30" customWidth="1"/>
    <col min="13830" max="13830" width="20" style="30" customWidth="1"/>
    <col min="13831" max="13831" width="42.140625" style="30" customWidth="1"/>
    <col min="13832" max="13832" width="32.42578125" style="30" customWidth="1"/>
    <col min="13833" max="13833" width="35.140625" style="30" customWidth="1"/>
    <col min="13834" max="13834" width="11.42578125" style="30"/>
    <col min="13835" max="13835" width="14" style="30" customWidth="1"/>
    <col min="13836" max="14080" width="11.42578125" style="30"/>
    <col min="14081" max="14082" width="20" style="30" customWidth="1"/>
    <col min="14083" max="14083" width="19.42578125" style="30" customWidth="1"/>
    <col min="14084" max="14084" width="25.42578125" style="30" customWidth="1"/>
    <col min="14085" max="14085" width="25.28515625" style="30" customWidth="1"/>
    <col min="14086" max="14086" width="20" style="30" customWidth="1"/>
    <col min="14087" max="14087" width="42.140625" style="30" customWidth="1"/>
    <col min="14088" max="14088" width="32.42578125" style="30" customWidth="1"/>
    <col min="14089" max="14089" width="35.140625" style="30" customWidth="1"/>
    <col min="14090" max="14090" width="11.42578125" style="30"/>
    <col min="14091" max="14091" width="14" style="30" customWidth="1"/>
    <col min="14092" max="14336" width="11.42578125" style="30"/>
    <col min="14337" max="14338" width="20" style="30" customWidth="1"/>
    <col min="14339" max="14339" width="19.42578125" style="30" customWidth="1"/>
    <col min="14340" max="14340" width="25.42578125" style="30" customWidth="1"/>
    <col min="14341" max="14341" width="25.28515625" style="30" customWidth="1"/>
    <col min="14342" max="14342" width="20" style="30" customWidth="1"/>
    <col min="14343" max="14343" width="42.140625" style="30" customWidth="1"/>
    <col min="14344" max="14344" width="32.42578125" style="30" customWidth="1"/>
    <col min="14345" max="14345" width="35.140625" style="30" customWidth="1"/>
    <col min="14346" max="14346" width="11.42578125" style="30"/>
    <col min="14347" max="14347" width="14" style="30" customWidth="1"/>
    <col min="14348" max="14592" width="11.42578125" style="30"/>
    <col min="14593" max="14594" width="20" style="30" customWidth="1"/>
    <col min="14595" max="14595" width="19.42578125" style="30" customWidth="1"/>
    <col min="14596" max="14596" width="25.42578125" style="30" customWidth="1"/>
    <col min="14597" max="14597" width="25.28515625" style="30" customWidth="1"/>
    <col min="14598" max="14598" width="20" style="30" customWidth="1"/>
    <col min="14599" max="14599" width="42.140625" style="30" customWidth="1"/>
    <col min="14600" max="14600" width="32.42578125" style="30" customWidth="1"/>
    <col min="14601" max="14601" width="35.140625" style="30" customWidth="1"/>
    <col min="14602" max="14602" width="11.42578125" style="30"/>
    <col min="14603" max="14603" width="14" style="30" customWidth="1"/>
    <col min="14604" max="14848" width="11.42578125" style="30"/>
    <col min="14849" max="14850" width="20" style="30" customWidth="1"/>
    <col min="14851" max="14851" width="19.42578125" style="30" customWidth="1"/>
    <col min="14852" max="14852" width="25.42578125" style="30" customWidth="1"/>
    <col min="14853" max="14853" width="25.28515625" style="30" customWidth="1"/>
    <col min="14854" max="14854" width="20" style="30" customWidth="1"/>
    <col min="14855" max="14855" width="42.140625" style="30" customWidth="1"/>
    <col min="14856" max="14856" width="32.42578125" style="30" customWidth="1"/>
    <col min="14857" max="14857" width="35.140625" style="30" customWidth="1"/>
    <col min="14858" max="14858" width="11.42578125" style="30"/>
    <col min="14859" max="14859" width="14" style="30" customWidth="1"/>
    <col min="14860" max="15104" width="11.42578125" style="30"/>
    <col min="15105" max="15106" width="20" style="30" customWidth="1"/>
    <col min="15107" max="15107" width="19.42578125" style="30" customWidth="1"/>
    <col min="15108" max="15108" width="25.42578125" style="30" customWidth="1"/>
    <col min="15109" max="15109" width="25.28515625" style="30" customWidth="1"/>
    <col min="15110" max="15110" width="20" style="30" customWidth="1"/>
    <col min="15111" max="15111" width="42.140625" style="30" customWidth="1"/>
    <col min="15112" max="15112" width="32.42578125" style="30" customWidth="1"/>
    <col min="15113" max="15113" width="35.140625" style="30" customWidth="1"/>
    <col min="15114" max="15114" width="11.42578125" style="30"/>
    <col min="15115" max="15115" width="14" style="30" customWidth="1"/>
    <col min="15116" max="15360" width="11.42578125" style="30"/>
    <col min="15361" max="15362" width="20" style="30" customWidth="1"/>
    <col min="15363" max="15363" width="19.42578125" style="30" customWidth="1"/>
    <col min="15364" max="15364" width="25.42578125" style="30" customWidth="1"/>
    <col min="15365" max="15365" width="25.28515625" style="30" customWidth="1"/>
    <col min="15366" max="15366" width="20" style="30" customWidth="1"/>
    <col min="15367" max="15367" width="42.140625" style="30" customWidth="1"/>
    <col min="15368" max="15368" width="32.42578125" style="30" customWidth="1"/>
    <col min="15369" max="15369" width="35.140625" style="30" customWidth="1"/>
    <col min="15370" max="15370" width="11.42578125" style="30"/>
    <col min="15371" max="15371" width="14" style="30" customWidth="1"/>
    <col min="15372" max="15616" width="11.42578125" style="30"/>
    <col min="15617" max="15618" width="20" style="30" customWidth="1"/>
    <col min="15619" max="15619" width="19.42578125" style="30" customWidth="1"/>
    <col min="15620" max="15620" width="25.42578125" style="30" customWidth="1"/>
    <col min="15621" max="15621" width="25.28515625" style="30" customWidth="1"/>
    <col min="15622" max="15622" width="20" style="30" customWidth="1"/>
    <col min="15623" max="15623" width="42.140625" style="30" customWidth="1"/>
    <col min="15624" max="15624" width="32.42578125" style="30" customWidth="1"/>
    <col min="15625" max="15625" width="35.140625" style="30" customWidth="1"/>
    <col min="15626" max="15626" width="11.42578125" style="30"/>
    <col min="15627" max="15627" width="14" style="30" customWidth="1"/>
    <col min="15628" max="15872" width="11.42578125" style="30"/>
    <col min="15873" max="15874" width="20" style="30" customWidth="1"/>
    <col min="15875" max="15875" width="19.42578125" style="30" customWidth="1"/>
    <col min="15876" max="15876" width="25.42578125" style="30" customWidth="1"/>
    <col min="15877" max="15877" width="25.28515625" style="30" customWidth="1"/>
    <col min="15878" max="15878" width="20" style="30" customWidth="1"/>
    <col min="15879" max="15879" width="42.140625" style="30" customWidth="1"/>
    <col min="15880" max="15880" width="32.42578125" style="30" customWidth="1"/>
    <col min="15881" max="15881" width="35.140625" style="30" customWidth="1"/>
    <col min="15882" max="15882" width="11.42578125" style="30"/>
    <col min="15883" max="15883" width="14" style="30" customWidth="1"/>
    <col min="15884" max="16128" width="11.42578125" style="30"/>
    <col min="16129" max="16130" width="20" style="30" customWidth="1"/>
    <col min="16131" max="16131" width="19.42578125" style="30" customWidth="1"/>
    <col min="16132" max="16132" width="25.42578125" style="30" customWidth="1"/>
    <col min="16133" max="16133" width="25.28515625" style="30" customWidth="1"/>
    <col min="16134" max="16134" width="20" style="30" customWidth="1"/>
    <col min="16135" max="16135" width="42.140625" style="30" customWidth="1"/>
    <col min="16136" max="16136" width="32.42578125" style="30" customWidth="1"/>
    <col min="16137" max="16137" width="35.140625" style="30" customWidth="1"/>
    <col min="16138" max="16138" width="11.42578125" style="30"/>
    <col min="16139" max="16139" width="14" style="30" customWidth="1"/>
    <col min="16140" max="16384" width="11.42578125" style="30"/>
  </cols>
  <sheetData>
    <row r="1" spans="1:9" s="271" customFormat="1" ht="180" customHeight="1" thickBot="1" x14ac:dyDescent="0.25">
      <c r="A1" s="270"/>
      <c r="B1" s="174"/>
      <c r="C1" s="174"/>
      <c r="D1" s="174"/>
      <c r="E1" s="174"/>
      <c r="F1" s="174"/>
      <c r="G1" s="174"/>
      <c r="H1" s="174"/>
      <c r="I1" s="174"/>
    </row>
    <row r="2" spans="1:9" s="271" customFormat="1" ht="64.5" customHeight="1" thickBot="1" x14ac:dyDescent="0.25">
      <c r="A2" s="511" t="s">
        <v>0</v>
      </c>
      <c r="B2" s="511"/>
      <c r="C2" s="519" t="s">
        <v>1142</v>
      </c>
      <c r="D2" s="519"/>
      <c r="E2" s="519"/>
      <c r="F2" s="519"/>
      <c r="G2" s="519"/>
      <c r="H2" s="272" t="s">
        <v>2</v>
      </c>
      <c r="I2" s="273" t="s">
        <v>1143</v>
      </c>
    </row>
    <row r="3" spans="1:9" ht="15" x14ac:dyDescent="0.2">
      <c r="A3" s="520" t="s">
        <v>3</v>
      </c>
      <c r="B3" s="520"/>
      <c r="C3" s="520"/>
      <c r="D3" s="520"/>
      <c r="E3" s="520"/>
      <c r="F3" s="520"/>
      <c r="G3" s="520"/>
      <c r="H3" s="520"/>
      <c r="I3" s="274" t="s">
        <v>4</v>
      </c>
    </row>
    <row r="4" spans="1:9" s="33" customFormat="1" ht="60" x14ac:dyDescent="0.2">
      <c r="A4" s="282" t="s">
        <v>5</v>
      </c>
      <c r="B4" s="282" t="s">
        <v>6</v>
      </c>
      <c r="C4" s="282" t="s">
        <v>7</v>
      </c>
      <c r="D4" s="282" t="s">
        <v>8</v>
      </c>
      <c r="E4" s="282" t="s">
        <v>9</v>
      </c>
      <c r="F4" s="282" t="s">
        <v>10</v>
      </c>
      <c r="G4" s="282" t="s">
        <v>11</v>
      </c>
      <c r="H4" s="282" t="s">
        <v>12</v>
      </c>
      <c r="I4" s="282" t="s">
        <v>13</v>
      </c>
    </row>
    <row r="5" spans="1:9" ht="216.75" x14ac:dyDescent="0.2">
      <c r="A5" s="283" t="s">
        <v>1144</v>
      </c>
      <c r="B5" s="259" t="s">
        <v>44</v>
      </c>
      <c r="C5" s="265" t="s">
        <v>50</v>
      </c>
      <c r="D5" s="284" t="s">
        <v>35</v>
      </c>
      <c r="E5" s="280">
        <v>206</v>
      </c>
      <c r="F5" s="240">
        <v>44253</v>
      </c>
      <c r="G5" s="283" t="s">
        <v>1139</v>
      </c>
      <c r="H5" s="283" t="s">
        <v>1145</v>
      </c>
      <c r="I5" s="283" t="s">
        <v>1146</v>
      </c>
    </row>
    <row r="6" spans="1:9" ht="57" x14ac:dyDescent="0.2">
      <c r="A6" s="265" t="s">
        <v>1147</v>
      </c>
      <c r="B6" s="259" t="s">
        <v>44</v>
      </c>
      <c r="C6" s="265" t="s">
        <v>50</v>
      </c>
      <c r="D6" s="259" t="s">
        <v>1148</v>
      </c>
      <c r="E6" s="281">
        <v>4</v>
      </c>
      <c r="F6" s="240">
        <v>43980</v>
      </c>
      <c r="G6" s="265" t="s">
        <v>1149</v>
      </c>
      <c r="H6" s="265" t="s">
        <v>1150</v>
      </c>
      <c r="I6" s="265" t="s">
        <v>1151</v>
      </c>
    </row>
    <row r="7" spans="1:9" ht="85.5" x14ac:dyDescent="0.2">
      <c r="A7" s="265" t="s">
        <v>1152</v>
      </c>
      <c r="B7" s="259" t="s">
        <v>44</v>
      </c>
      <c r="C7" s="265" t="s">
        <v>119</v>
      </c>
      <c r="D7" s="259" t="s">
        <v>19</v>
      </c>
      <c r="E7" s="276">
        <v>1952</v>
      </c>
      <c r="F7" s="240">
        <v>43493</v>
      </c>
      <c r="G7" s="265" t="s">
        <v>1153</v>
      </c>
      <c r="H7" s="265" t="s">
        <v>34</v>
      </c>
      <c r="I7" s="265" t="s">
        <v>1151</v>
      </c>
    </row>
    <row r="8" spans="1:9" ht="57" x14ac:dyDescent="0.2">
      <c r="A8" s="265" t="s">
        <v>1147</v>
      </c>
      <c r="B8" s="259" t="s">
        <v>44</v>
      </c>
      <c r="C8" s="265" t="s">
        <v>50</v>
      </c>
      <c r="D8" s="259" t="s">
        <v>1148</v>
      </c>
      <c r="E8" s="276">
        <v>9</v>
      </c>
      <c r="F8" s="240">
        <v>43413</v>
      </c>
      <c r="G8" s="265" t="s">
        <v>1149</v>
      </c>
      <c r="H8" s="265" t="s">
        <v>34</v>
      </c>
      <c r="I8" s="265" t="s">
        <v>1151</v>
      </c>
    </row>
    <row r="9" spans="1:9" ht="57" x14ac:dyDescent="0.2">
      <c r="A9" s="265" t="s">
        <v>1154</v>
      </c>
      <c r="B9" s="259" t="s">
        <v>45</v>
      </c>
      <c r="C9" s="265" t="s">
        <v>185</v>
      </c>
      <c r="D9" s="259" t="s">
        <v>35</v>
      </c>
      <c r="E9" s="276">
        <v>552</v>
      </c>
      <c r="F9" s="240">
        <v>43369</v>
      </c>
      <c r="G9" s="265" t="s">
        <v>1155</v>
      </c>
      <c r="H9" s="265" t="s">
        <v>34</v>
      </c>
      <c r="I9" s="265" t="s">
        <v>1151</v>
      </c>
    </row>
    <row r="10" spans="1:9" ht="42.75" x14ac:dyDescent="0.2">
      <c r="A10" s="265" t="s">
        <v>1156</v>
      </c>
      <c r="B10" s="259" t="s">
        <v>44</v>
      </c>
      <c r="C10" s="265" t="s">
        <v>50</v>
      </c>
      <c r="D10" s="259" t="s">
        <v>19</v>
      </c>
      <c r="E10" s="276">
        <v>1915</v>
      </c>
      <c r="F10" s="240">
        <v>43128</v>
      </c>
      <c r="G10" s="265" t="s">
        <v>1157</v>
      </c>
      <c r="H10" s="265" t="s">
        <v>34</v>
      </c>
      <c r="I10" s="265" t="s">
        <v>1151</v>
      </c>
    </row>
    <row r="11" spans="1:9" ht="128.25" x14ac:dyDescent="0.2">
      <c r="A11" s="265" t="s">
        <v>1158</v>
      </c>
      <c r="B11" s="259" t="s">
        <v>45</v>
      </c>
      <c r="C11" s="265" t="s">
        <v>185</v>
      </c>
      <c r="D11" s="259" t="s">
        <v>35</v>
      </c>
      <c r="E11" s="276">
        <v>506</v>
      </c>
      <c r="F11" s="240">
        <v>43000</v>
      </c>
      <c r="G11" s="265" t="s">
        <v>1159</v>
      </c>
      <c r="H11" s="265" t="s">
        <v>34</v>
      </c>
      <c r="I11" s="265" t="s">
        <v>1151</v>
      </c>
    </row>
    <row r="12" spans="1:9" ht="128.25" x14ac:dyDescent="0.2">
      <c r="A12" s="265" t="s">
        <v>1160</v>
      </c>
      <c r="B12" s="259" t="s">
        <v>45</v>
      </c>
      <c r="C12" s="265" t="s">
        <v>185</v>
      </c>
      <c r="D12" s="259" t="s">
        <v>35</v>
      </c>
      <c r="E12" s="276">
        <v>507</v>
      </c>
      <c r="F12" s="240">
        <v>42971</v>
      </c>
      <c r="G12" s="265" t="s">
        <v>1161</v>
      </c>
      <c r="H12" s="265" t="s">
        <v>34</v>
      </c>
      <c r="I12" s="265" t="s">
        <v>1151</v>
      </c>
    </row>
    <row r="13" spans="1:9" ht="71.25" x14ac:dyDescent="0.2">
      <c r="A13" s="265" t="s">
        <v>1162</v>
      </c>
      <c r="B13" s="259" t="s">
        <v>44</v>
      </c>
      <c r="C13" s="265" t="s">
        <v>50</v>
      </c>
      <c r="D13" s="259" t="s">
        <v>35</v>
      </c>
      <c r="E13" s="276">
        <v>92</v>
      </c>
      <c r="F13" s="240">
        <v>42758</v>
      </c>
      <c r="G13" s="265" t="s">
        <v>1163</v>
      </c>
      <c r="H13" s="265" t="s">
        <v>1164</v>
      </c>
      <c r="I13" s="265" t="s">
        <v>1280</v>
      </c>
    </row>
    <row r="14" spans="1:9" ht="71.25" x14ac:dyDescent="0.2">
      <c r="A14" s="265" t="s">
        <v>1165</v>
      </c>
      <c r="B14" s="259" t="s">
        <v>44</v>
      </c>
      <c r="C14" s="265" t="s">
        <v>119</v>
      </c>
      <c r="D14" s="259" t="s">
        <v>19</v>
      </c>
      <c r="E14" s="276">
        <v>1801</v>
      </c>
      <c r="F14" s="240">
        <v>42580</v>
      </c>
      <c r="G14" s="265" t="s">
        <v>1166</v>
      </c>
      <c r="H14" s="265" t="s">
        <v>1167</v>
      </c>
      <c r="I14" s="265" t="s">
        <v>1151</v>
      </c>
    </row>
    <row r="15" spans="1:9" ht="85.5" x14ac:dyDescent="0.2">
      <c r="A15" s="265" t="s">
        <v>1168</v>
      </c>
      <c r="B15" s="259" t="s">
        <v>44</v>
      </c>
      <c r="C15" s="265" t="s">
        <v>1169</v>
      </c>
      <c r="D15" s="259" t="s">
        <v>76</v>
      </c>
      <c r="E15" s="276">
        <v>313</v>
      </c>
      <c r="F15" s="240">
        <v>42423</v>
      </c>
      <c r="G15" s="265" t="s">
        <v>1170</v>
      </c>
      <c r="H15" s="265" t="s">
        <v>34</v>
      </c>
      <c r="I15" s="265" t="s">
        <v>1151</v>
      </c>
    </row>
    <row r="16" spans="1:9" ht="99.75" x14ac:dyDescent="0.2">
      <c r="A16" s="265" t="s">
        <v>1171</v>
      </c>
      <c r="B16" s="259" t="s">
        <v>44</v>
      </c>
      <c r="C16" s="265" t="s">
        <v>50</v>
      </c>
      <c r="D16" s="259" t="s">
        <v>35</v>
      </c>
      <c r="E16" s="276">
        <v>2380</v>
      </c>
      <c r="F16" s="240">
        <v>42345</v>
      </c>
      <c r="G16" s="265" t="s">
        <v>1172</v>
      </c>
      <c r="H16" s="265" t="s">
        <v>34</v>
      </c>
      <c r="I16" s="265" t="s">
        <v>1151</v>
      </c>
    </row>
    <row r="17" spans="1:9" ht="409.5" x14ac:dyDescent="0.2">
      <c r="A17" s="265" t="s">
        <v>1173</v>
      </c>
      <c r="B17" s="259" t="s">
        <v>44</v>
      </c>
      <c r="C17" s="265" t="s">
        <v>50</v>
      </c>
      <c r="D17" s="259" t="s">
        <v>35</v>
      </c>
      <c r="E17" s="276">
        <v>1080</v>
      </c>
      <c r="F17" s="240">
        <v>42150</v>
      </c>
      <c r="G17" s="265" t="s">
        <v>1174</v>
      </c>
      <c r="H17" s="265" t="s">
        <v>1175</v>
      </c>
      <c r="I17" s="265" t="s">
        <v>1151</v>
      </c>
    </row>
    <row r="18" spans="1:9" ht="85.5" x14ac:dyDescent="0.2">
      <c r="A18" s="265" t="s">
        <v>1176</v>
      </c>
      <c r="B18" s="259" t="s">
        <v>45</v>
      </c>
      <c r="C18" s="265" t="s">
        <v>185</v>
      </c>
      <c r="D18" s="259" t="s">
        <v>35</v>
      </c>
      <c r="E18" s="276">
        <v>599</v>
      </c>
      <c r="F18" s="240">
        <v>41634</v>
      </c>
      <c r="G18" s="265" t="s">
        <v>1177</v>
      </c>
      <c r="H18" s="265" t="s">
        <v>1178</v>
      </c>
      <c r="I18" s="265" t="s">
        <v>1151</v>
      </c>
    </row>
    <row r="19" spans="1:9" ht="57" x14ac:dyDescent="0.2">
      <c r="A19" s="265" t="s">
        <v>1154</v>
      </c>
      <c r="B19" s="259" t="s">
        <v>45</v>
      </c>
      <c r="C19" s="265" t="s">
        <v>185</v>
      </c>
      <c r="D19" s="259" t="s">
        <v>35</v>
      </c>
      <c r="E19" s="276">
        <v>456</v>
      </c>
      <c r="F19" s="240">
        <v>41558</v>
      </c>
      <c r="G19" s="265" t="s">
        <v>1179</v>
      </c>
      <c r="H19" s="265" t="s">
        <v>1180</v>
      </c>
      <c r="I19" s="265" t="s">
        <v>1280</v>
      </c>
    </row>
    <row r="20" spans="1:9" ht="57" x14ac:dyDescent="0.2">
      <c r="A20" s="265" t="s">
        <v>1181</v>
      </c>
      <c r="B20" s="259" t="s">
        <v>44</v>
      </c>
      <c r="C20" s="265" t="s">
        <v>50</v>
      </c>
      <c r="D20" s="259" t="s">
        <v>35</v>
      </c>
      <c r="E20" s="276">
        <v>1377</v>
      </c>
      <c r="F20" s="240">
        <v>41452</v>
      </c>
      <c r="G20" s="265" t="s">
        <v>1182</v>
      </c>
      <c r="H20" s="265" t="s">
        <v>34</v>
      </c>
      <c r="I20" s="265" t="s">
        <v>1151</v>
      </c>
    </row>
    <row r="21" spans="1:9" ht="57" x14ac:dyDescent="0.2">
      <c r="A21" s="265" t="s">
        <v>1181</v>
      </c>
      <c r="B21" s="259" t="s">
        <v>44</v>
      </c>
      <c r="C21" s="265" t="s">
        <v>119</v>
      </c>
      <c r="D21" s="259" t="s">
        <v>19</v>
      </c>
      <c r="E21" s="276">
        <v>1581</v>
      </c>
      <c r="F21" s="240">
        <v>41199</v>
      </c>
      <c r="G21" s="265" t="s">
        <v>1183</v>
      </c>
      <c r="H21" s="265" t="s">
        <v>34</v>
      </c>
      <c r="I21" s="265" t="s">
        <v>1151</v>
      </c>
    </row>
    <row r="22" spans="1:9" ht="71.25" x14ac:dyDescent="0.2">
      <c r="A22" s="265" t="s">
        <v>1184</v>
      </c>
      <c r="B22" s="259" t="s">
        <v>44</v>
      </c>
      <c r="C22" s="265" t="s">
        <v>50</v>
      </c>
      <c r="D22" s="259" t="s">
        <v>35</v>
      </c>
      <c r="E22" s="276">
        <v>19</v>
      </c>
      <c r="F22" s="240">
        <v>40918</v>
      </c>
      <c r="G22" s="265" t="s">
        <v>27</v>
      </c>
      <c r="H22" s="265" t="s">
        <v>91</v>
      </c>
      <c r="I22" s="265" t="s">
        <v>1151</v>
      </c>
    </row>
    <row r="23" spans="1:9" ht="99.75" x14ac:dyDescent="0.2">
      <c r="A23" s="265" t="s">
        <v>1171</v>
      </c>
      <c r="B23" s="259" t="s">
        <v>44</v>
      </c>
      <c r="C23" s="265" t="s">
        <v>119</v>
      </c>
      <c r="D23" s="259" t="s">
        <v>19</v>
      </c>
      <c r="E23" s="276">
        <v>1493</v>
      </c>
      <c r="F23" s="240">
        <v>40903</v>
      </c>
      <c r="G23" s="265" t="s">
        <v>1185</v>
      </c>
      <c r="H23" s="265" t="s">
        <v>91</v>
      </c>
      <c r="I23" s="265" t="s">
        <v>1151</v>
      </c>
    </row>
    <row r="24" spans="1:9" s="166" customFormat="1" ht="156.75" x14ac:dyDescent="0.2">
      <c r="A24" s="265" t="s">
        <v>1186</v>
      </c>
      <c r="B24" s="259" t="s">
        <v>45</v>
      </c>
      <c r="C24" s="265" t="s">
        <v>1187</v>
      </c>
      <c r="D24" s="259" t="s">
        <v>1188</v>
      </c>
      <c r="E24" s="276" t="s">
        <v>1189</v>
      </c>
      <c r="F24" s="240">
        <v>40843</v>
      </c>
      <c r="G24" s="265" t="s">
        <v>1190</v>
      </c>
      <c r="H24" s="265" t="s">
        <v>34</v>
      </c>
      <c r="I24" s="265" t="s">
        <v>1151</v>
      </c>
    </row>
    <row r="25" spans="1:9" ht="57" x14ac:dyDescent="0.2">
      <c r="A25" s="265" t="s">
        <v>1191</v>
      </c>
      <c r="B25" s="259" t="s">
        <v>44</v>
      </c>
      <c r="C25" s="265" t="s">
        <v>50</v>
      </c>
      <c r="D25" s="259" t="s">
        <v>19</v>
      </c>
      <c r="E25" s="276">
        <v>1474</v>
      </c>
      <c r="F25" s="240">
        <v>40736</v>
      </c>
      <c r="G25" s="265" t="s">
        <v>53</v>
      </c>
      <c r="H25" s="265" t="s">
        <v>34</v>
      </c>
      <c r="I25" s="265" t="s">
        <v>1151</v>
      </c>
    </row>
    <row r="26" spans="1:9" ht="114" x14ac:dyDescent="0.2">
      <c r="A26" s="265" t="s">
        <v>1192</v>
      </c>
      <c r="B26" s="259" t="s">
        <v>45</v>
      </c>
      <c r="C26" s="265" t="s">
        <v>185</v>
      </c>
      <c r="D26" s="259" t="s">
        <v>35</v>
      </c>
      <c r="E26" s="276">
        <v>192</v>
      </c>
      <c r="F26" s="240">
        <v>40666</v>
      </c>
      <c r="G26" s="265" t="s">
        <v>1193</v>
      </c>
      <c r="H26" s="265" t="s">
        <v>1194</v>
      </c>
      <c r="I26" s="265" t="s">
        <v>1151</v>
      </c>
    </row>
    <row r="27" spans="1:9" ht="57" x14ac:dyDescent="0.2">
      <c r="A27" s="277" t="s">
        <v>1216</v>
      </c>
      <c r="B27" s="295" t="s">
        <v>24</v>
      </c>
      <c r="C27" s="296" t="s">
        <v>1217</v>
      </c>
      <c r="D27" s="295" t="s">
        <v>19</v>
      </c>
      <c r="E27" s="297">
        <v>1379</v>
      </c>
      <c r="F27" s="275">
        <v>40193</v>
      </c>
      <c r="G27" s="296" t="s">
        <v>1218</v>
      </c>
      <c r="H27" s="298" t="s">
        <v>34</v>
      </c>
      <c r="I27" s="296" t="s">
        <v>1151</v>
      </c>
    </row>
    <row r="28" spans="1:9" ht="85.5" x14ac:dyDescent="0.2">
      <c r="A28" s="265" t="s">
        <v>1195</v>
      </c>
      <c r="B28" s="259" t="s">
        <v>45</v>
      </c>
      <c r="C28" s="265" t="s">
        <v>185</v>
      </c>
      <c r="D28" s="259" t="s">
        <v>35</v>
      </c>
      <c r="E28" s="276">
        <v>84</v>
      </c>
      <c r="F28" s="240">
        <v>39534</v>
      </c>
      <c r="G28" s="265" t="s">
        <v>1196</v>
      </c>
      <c r="H28" s="265" t="s">
        <v>34</v>
      </c>
      <c r="I28" s="265" t="s">
        <v>1151</v>
      </c>
    </row>
    <row r="29" spans="1:9" ht="99.75" x14ac:dyDescent="0.2">
      <c r="A29" s="265" t="s">
        <v>1197</v>
      </c>
      <c r="B29" s="259" t="s">
        <v>44</v>
      </c>
      <c r="C29" s="265" t="s">
        <v>119</v>
      </c>
      <c r="D29" s="259" t="s">
        <v>19</v>
      </c>
      <c r="E29" s="276">
        <v>1185</v>
      </c>
      <c r="F29" s="240">
        <v>39519</v>
      </c>
      <c r="G29" s="265" t="s">
        <v>1198</v>
      </c>
      <c r="H29" s="265" t="s">
        <v>34</v>
      </c>
      <c r="I29" s="265" t="s">
        <v>1151</v>
      </c>
    </row>
    <row r="30" spans="1:9" ht="85.5" x14ac:dyDescent="0.2">
      <c r="A30" s="265" t="s">
        <v>1195</v>
      </c>
      <c r="B30" s="259" t="s">
        <v>45</v>
      </c>
      <c r="C30" s="265" t="s">
        <v>185</v>
      </c>
      <c r="D30" s="259" t="s">
        <v>35</v>
      </c>
      <c r="E30" s="276">
        <v>54</v>
      </c>
      <c r="F30" s="240">
        <v>39514</v>
      </c>
      <c r="G30" s="265" t="s">
        <v>1199</v>
      </c>
      <c r="H30" s="265" t="s">
        <v>34</v>
      </c>
      <c r="I30" s="265" t="s">
        <v>1151</v>
      </c>
    </row>
    <row r="31" spans="1:9" ht="99.75" x14ac:dyDescent="0.2">
      <c r="A31" s="265" t="s">
        <v>1200</v>
      </c>
      <c r="B31" s="259" t="s">
        <v>45</v>
      </c>
      <c r="C31" s="265" t="s">
        <v>185</v>
      </c>
      <c r="D31" s="259" t="s">
        <v>35</v>
      </c>
      <c r="E31" s="276">
        <v>627</v>
      </c>
      <c r="F31" s="240">
        <v>39444</v>
      </c>
      <c r="G31" s="265" t="s">
        <v>1201</v>
      </c>
      <c r="H31" s="265" t="s">
        <v>34</v>
      </c>
      <c r="I31" s="265" t="s">
        <v>1151</v>
      </c>
    </row>
    <row r="32" spans="1:9" ht="85.5" x14ac:dyDescent="0.2">
      <c r="A32" s="265" t="s">
        <v>1202</v>
      </c>
      <c r="B32" s="259" t="s">
        <v>44</v>
      </c>
      <c r="C32" s="265" t="s">
        <v>119</v>
      </c>
      <c r="D32" s="259" t="s">
        <v>19</v>
      </c>
      <c r="E32" s="276">
        <v>1098</v>
      </c>
      <c r="F32" s="240">
        <v>39029</v>
      </c>
      <c r="G32" s="265" t="s">
        <v>1203</v>
      </c>
      <c r="H32" s="265" t="s">
        <v>1204</v>
      </c>
      <c r="I32" s="265" t="s">
        <v>1151</v>
      </c>
    </row>
    <row r="33" spans="1:9" ht="171" x14ac:dyDescent="0.2">
      <c r="A33" s="265" t="s">
        <v>1205</v>
      </c>
      <c r="B33" s="259" t="s">
        <v>44</v>
      </c>
      <c r="C33" s="265" t="s">
        <v>119</v>
      </c>
      <c r="D33" s="259" t="s">
        <v>19</v>
      </c>
      <c r="E33" s="276">
        <v>397</v>
      </c>
      <c r="F33" s="240">
        <v>35649</v>
      </c>
      <c r="G33" s="265" t="s">
        <v>1206</v>
      </c>
      <c r="H33" s="265" t="s">
        <v>1207</v>
      </c>
      <c r="I33" s="265" t="s">
        <v>1280</v>
      </c>
    </row>
    <row r="34" spans="1:9" ht="57" x14ac:dyDescent="0.2">
      <c r="A34" s="265" t="s">
        <v>1208</v>
      </c>
      <c r="B34" s="259" t="s">
        <v>44</v>
      </c>
      <c r="C34" s="265" t="s">
        <v>119</v>
      </c>
      <c r="D34" s="259" t="s">
        <v>19</v>
      </c>
      <c r="E34" s="276">
        <v>115</v>
      </c>
      <c r="F34" s="240">
        <v>34373</v>
      </c>
      <c r="G34" s="265" t="s">
        <v>1209</v>
      </c>
      <c r="H34" s="265" t="s">
        <v>1210</v>
      </c>
      <c r="I34" s="265" t="s">
        <v>1151</v>
      </c>
    </row>
    <row r="35" spans="1:9" ht="409.5" x14ac:dyDescent="0.2">
      <c r="A35" s="265" t="s">
        <v>1211</v>
      </c>
      <c r="B35" s="259" t="s">
        <v>44</v>
      </c>
      <c r="C35" s="265" t="s">
        <v>119</v>
      </c>
      <c r="D35" s="259" t="s">
        <v>19</v>
      </c>
      <c r="E35" s="276">
        <v>80</v>
      </c>
      <c r="F35" s="240">
        <v>34209</v>
      </c>
      <c r="G35" s="265" t="s">
        <v>1212</v>
      </c>
      <c r="H35" s="265" t="s">
        <v>1213</v>
      </c>
      <c r="I35" s="265" t="s">
        <v>1280</v>
      </c>
    </row>
    <row r="36" spans="1:9" ht="70.5" customHeight="1" x14ac:dyDescent="0.2">
      <c r="A36" s="283" t="s">
        <v>1214</v>
      </c>
      <c r="B36" s="283" t="s">
        <v>44</v>
      </c>
      <c r="C36" s="265" t="s">
        <v>119</v>
      </c>
      <c r="D36" s="283" t="s">
        <v>521</v>
      </c>
      <c r="E36" s="165" t="s">
        <v>521</v>
      </c>
      <c r="F36" s="240">
        <v>33439</v>
      </c>
      <c r="G36" s="283" t="s">
        <v>379</v>
      </c>
      <c r="H36" s="283" t="s">
        <v>34</v>
      </c>
      <c r="I36" s="283" t="s">
        <v>1151</v>
      </c>
    </row>
    <row r="37" spans="1:9" ht="70.5" customHeight="1" x14ac:dyDescent="0.2">
      <c r="A37" s="265" t="s">
        <v>1156</v>
      </c>
      <c r="B37" s="259" t="s">
        <v>44</v>
      </c>
      <c r="C37" s="265" t="s">
        <v>119</v>
      </c>
      <c r="D37" s="259" t="s">
        <v>19</v>
      </c>
      <c r="E37" s="276">
        <v>23</v>
      </c>
      <c r="F37" s="240">
        <v>29979</v>
      </c>
      <c r="G37" s="265" t="s">
        <v>1215</v>
      </c>
      <c r="H37" s="265" t="s">
        <v>34</v>
      </c>
      <c r="I37" s="265" t="s">
        <v>1151</v>
      </c>
    </row>
    <row r="38" spans="1:9" s="293" customFormat="1" ht="107.25" hidden="1" customHeight="1" x14ac:dyDescent="0.2">
      <c r="A38" s="291" t="s">
        <v>1282</v>
      </c>
      <c r="B38" s="294" t="s">
        <v>1283</v>
      </c>
      <c r="C38" s="291" t="s">
        <v>1284</v>
      </c>
      <c r="D38" s="294" t="s">
        <v>1285</v>
      </c>
      <c r="E38" s="289" t="s">
        <v>1286</v>
      </c>
      <c r="F38" s="290" t="s">
        <v>1287</v>
      </c>
      <c r="G38" s="291" t="s">
        <v>1288</v>
      </c>
      <c r="H38" s="290" t="s">
        <v>1289</v>
      </c>
      <c r="I38" s="292" t="s">
        <v>1290</v>
      </c>
    </row>
    <row r="39" spans="1:9" ht="85.5" x14ac:dyDescent="0.2">
      <c r="A39" s="266" t="s">
        <v>1219</v>
      </c>
      <c r="B39" s="268" t="s">
        <v>24</v>
      </c>
      <c r="C39" s="269" t="s">
        <v>1220</v>
      </c>
      <c r="D39" s="268" t="s">
        <v>35</v>
      </c>
      <c r="E39" s="278">
        <v>145</v>
      </c>
      <c r="F39" s="240">
        <v>41369</v>
      </c>
      <c r="G39" s="269" t="s">
        <v>1221</v>
      </c>
      <c r="H39" s="269" t="s">
        <v>1222</v>
      </c>
      <c r="I39" s="286" t="s">
        <v>1280</v>
      </c>
    </row>
    <row r="40" spans="1:9" ht="57" x14ac:dyDescent="0.2">
      <c r="A40" s="266" t="s">
        <v>1216</v>
      </c>
      <c r="B40" s="268" t="s">
        <v>24</v>
      </c>
      <c r="C40" s="269" t="s">
        <v>1223</v>
      </c>
      <c r="D40" s="268" t="s">
        <v>25</v>
      </c>
      <c r="E40" s="278">
        <v>644</v>
      </c>
      <c r="F40" s="240">
        <v>42510</v>
      </c>
      <c r="G40" s="269" t="s">
        <v>1224</v>
      </c>
      <c r="H40" s="269" t="s">
        <v>1225</v>
      </c>
      <c r="I40" s="286" t="s">
        <v>1151</v>
      </c>
    </row>
    <row r="41" spans="1:9" ht="85.5" x14ac:dyDescent="0.2">
      <c r="A41" s="266" t="s">
        <v>1226</v>
      </c>
      <c r="B41" s="268" t="s">
        <v>24</v>
      </c>
      <c r="C41" s="269" t="s">
        <v>1220</v>
      </c>
      <c r="D41" s="268" t="s">
        <v>17</v>
      </c>
      <c r="E41" s="278">
        <v>529</v>
      </c>
      <c r="F41" s="240">
        <v>43011</v>
      </c>
      <c r="G41" s="269" t="s">
        <v>1227</v>
      </c>
      <c r="H41" s="285" t="s">
        <v>34</v>
      </c>
      <c r="I41" s="286" t="s">
        <v>1280</v>
      </c>
    </row>
    <row r="42" spans="1:9" ht="42.75" x14ac:dyDescent="0.2">
      <c r="A42" s="266" t="s">
        <v>1228</v>
      </c>
      <c r="B42" s="268" t="s">
        <v>24</v>
      </c>
      <c r="C42" s="269" t="s">
        <v>1229</v>
      </c>
      <c r="D42" s="268" t="s">
        <v>36</v>
      </c>
      <c r="E42" s="278">
        <v>432</v>
      </c>
      <c r="F42" s="240">
        <v>43349</v>
      </c>
      <c r="G42" s="269" t="s">
        <v>1230</v>
      </c>
      <c r="H42" s="285" t="s">
        <v>34</v>
      </c>
      <c r="I42" s="286" t="s">
        <v>1280</v>
      </c>
    </row>
    <row r="43" spans="1:9" ht="128.25" x14ac:dyDescent="0.2">
      <c r="A43" s="266" t="s">
        <v>1231</v>
      </c>
      <c r="B43" s="268" t="s">
        <v>15</v>
      </c>
      <c r="C43" s="269" t="s">
        <v>1232</v>
      </c>
      <c r="D43" s="268" t="s">
        <v>36</v>
      </c>
      <c r="E43" s="278">
        <v>88</v>
      </c>
      <c r="F43" s="240">
        <v>44292</v>
      </c>
      <c r="G43" s="269" t="s">
        <v>1233</v>
      </c>
      <c r="H43" s="269" t="s">
        <v>1234</v>
      </c>
      <c r="I43" s="286" t="s">
        <v>1280</v>
      </c>
    </row>
    <row r="44" spans="1:9" ht="128.25" x14ac:dyDescent="0.2">
      <c r="A44" s="266" t="s">
        <v>1235</v>
      </c>
      <c r="B44" s="268" t="s">
        <v>15</v>
      </c>
      <c r="C44" s="269" t="s">
        <v>16</v>
      </c>
      <c r="D44" s="268" t="s">
        <v>17</v>
      </c>
      <c r="E44" s="278">
        <v>1204</v>
      </c>
      <c r="F44" s="240">
        <v>44075</v>
      </c>
      <c r="G44" s="269" t="s">
        <v>1236</v>
      </c>
      <c r="H44" s="269" t="s">
        <v>1237</v>
      </c>
      <c r="I44" s="286" t="s">
        <v>1280</v>
      </c>
    </row>
    <row r="45" spans="1:9" ht="57" x14ac:dyDescent="0.2">
      <c r="A45" s="266" t="s">
        <v>1238</v>
      </c>
      <c r="B45" s="268" t="s">
        <v>24</v>
      </c>
      <c r="C45" s="269" t="s">
        <v>1220</v>
      </c>
      <c r="D45" s="268" t="s">
        <v>17</v>
      </c>
      <c r="E45" s="278">
        <v>280</v>
      </c>
      <c r="F45" s="240">
        <v>44181</v>
      </c>
      <c r="G45" s="269" t="s">
        <v>1239</v>
      </c>
      <c r="H45" s="285" t="s">
        <v>34</v>
      </c>
      <c r="I45" s="286" t="s">
        <v>1280</v>
      </c>
    </row>
    <row r="46" spans="1:9" ht="99.75" x14ac:dyDescent="0.2">
      <c r="A46" s="266" t="s">
        <v>1240</v>
      </c>
      <c r="B46" s="268" t="s">
        <v>15</v>
      </c>
      <c r="C46" s="269" t="s">
        <v>1217</v>
      </c>
      <c r="D46" s="268" t="s">
        <v>23</v>
      </c>
      <c r="E46" s="278">
        <v>2069</v>
      </c>
      <c r="F46" s="240">
        <v>44196</v>
      </c>
      <c r="G46" s="269" t="s">
        <v>1241</v>
      </c>
      <c r="H46" s="269" t="s">
        <v>1242</v>
      </c>
      <c r="I46" s="286" t="s">
        <v>1151</v>
      </c>
    </row>
    <row r="47" spans="1:9" ht="71.25" x14ac:dyDescent="0.2">
      <c r="A47" s="266" t="s">
        <v>1243</v>
      </c>
      <c r="B47" s="268" t="s">
        <v>15</v>
      </c>
      <c r="C47" s="269" t="s">
        <v>16</v>
      </c>
      <c r="D47" s="268" t="s">
        <v>17</v>
      </c>
      <c r="E47" s="278">
        <v>697</v>
      </c>
      <c r="F47" s="240">
        <v>43977</v>
      </c>
      <c r="G47" s="269" t="s">
        <v>1244</v>
      </c>
      <c r="H47" s="269" t="s">
        <v>1245</v>
      </c>
      <c r="I47" s="286" t="s">
        <v>1151</v>
      </c>
    </row>
    <row r="48" spans="1:9" ht="85.5" x14ac:dyDescent="0.2">
      <c r="A48" s="266" t="s">
        <v>1246</v>
      </c>
      <c r="B48" s="268" t="s">
        <v>24</v>
      </c>
      <c r="C48" s="269" t="s">
        <v>1247</v>
      </c>
      <c r="D48" s="268" t="s">
        <v>25</v>
      </c>
      <c r="E48" s="278">
        <v>761</v>
      </c>
      <c r="F48" s="240">
        <v>43993</v>
      </c>
      <c r="G48" s="269" t="s">
        <v>1248</v>
      </c>
      <c r="H48" s="285" t="s">
        <v>34</v>
      </c>
      <c r="I48" s="286" t="s">
        <v>1281</v>
      </c>
    </row>
    <row r="49" spans="1:9" ht="71.25" x14ac:dyDescent="0.2">
      <c r="A49" s="266" t="s">
        <v>1249</v>
      </c>
      <c r="B49" s="268" t="s">
        <v>24</v>
      </c>
      <c r="C49" s="269" t="s">
        <v>1220</v>
      </c>
      <c r="D49" s="268" t="s">
        <v>1250</v>
      </c>
      <c r="E49" s="278">
        <v>201</v>
      </c>
      <c r="F49" s="240">
        <v>43566</v>
      </c>
      <c r="G49" s="269" t="s">
        <v>1251</v>
      </c>
      <c r="H49" s="285" t="s">
        <v>34</v>
      </c>
      <c r="I49" s="286" t="s">
        <v>1281</v>
      </c>
    </row>
    <row r="50" spans="1:9" ht="71.25" x14ac:dyDescent="0.2">
      <c r="A50" s="266" t="s">
        <v>1252</v>
      </c>
      <c r="B50" s="268" t="s">
        <v>24</v>
      </c>
      <c r="C50" s="269" t="s">
        <v>1253</v>
      </c>
      <c r="D50" s="268" t="s">
        <v>36</v>
      </c>
      <c r="E50" s="278">
        <v>308</v>
      </c>
      <c r="F50" s="240">
        <v>43697</v>
      </c>
      <c r="G50" s="269" t="s">
        <v>1254</v>
      </c>
      <c r="H50" s="285" t="s">
        <v>34</v>
      </c>
      <c r="I50" s="286" t="s">
        <v>1281</v>
      </c>
    </row>
    <row r="51" spans="1:9" ht="57" x14ac:dyDescent="0.2">
      <c r="A51" s="266" t="s">
        <v>1255</v>
      </c>
      <c r="B51" s="268" t="s">
        <v>24</v>
      </c>
      <c r="C51" s="269" t="s">
        <v>1256</v>
      </c>
      <c r="D51" s="268" t="s">
        <v>36</v>
      </c>
      <c r="E51" s="278">
        <v>11826</v>
      </c>
      <c r="F51" s="240">
        <v>43815</v>
      </c>
      <c r="G51" s="269" t="s">
        <v>1257</v>
      </c>
      <c r="H51" s="285" t="s">
        <v>34</v>
      </c>
      <c r="I51" s="286" t="s">
        <v>1280</v>
      </c>
    </row>
    <row r="52" spans="1:9" ht="28.5" x14ac:dyDescent="0.2">
      <c r="A52" s="266" t="s">
        <v>1258</v>
      </c>
      <c r="B52" s="268" t="s">
        <v>15</v>
      </c>
      <c r="C52" s="269" t="s">
        <v>16</v>
      </c>
      <c r="D52" s="268" t="s">
        <v>17</v>
      </c>
      <c r="E52" s="278">
        <v>2358</v>
      </c>
      <c r="F52" s="258">
        <v>43825</v>
      </c>
      <c r="G52" s="269" t="s">
        <v>1259</v>
      </c>
      <c r="H52" s="285" t="s">
        <v>34</v>
      </c>
      <c r="I52" s="286" t="s">
        <v>1280</v>
      </c>
    </row>
    <row r="53" spans="1:9" ht="42.75" x14ac:dyDescent="0.2">
      <c r="A53" s="267" t="s">
        <v>1260</v>
      </c>
      <c r="B53" s="259" t="s">
        <v>15</v>
      </c>
      <c r="C53" s="265" t="s">
        <v>119</v>
      </c>
      <c r="D53" s="259" t="s">
        <v>23</v>
      </c>
      <c r="E53" s="276">
        <v>44</v>
      </c>
      <c r="F53" s="240">
        <v>34005</v>
      </c>
      <c r="G53" s="265" t="s">
        <v>1261</v>
      </c>
      <c r="H53" s="285" t="s">
        <v>34</v>
      </c>
      <c r="I53" s="287" t="s">
        <v>1262</v>
      </c>
    </row>
    <row r="54" spans="1:9" ht="42.75" x14ac:dyDescent="0.2">
      <c r="A54" s="267" t="s">
        <v>1260</v>
      </c>
      <c r="B54" s="259" t="s">
        <v>15</v>
      </c>
      <c r="C54" s="265" t="s">
        <v>119</v>
      </c>
      <c r="D54" s="259" t="s">
        <v>23</v>
      </c>
      <c r="E54" s="276">
        <v>1835</v>
      </c>
      <c r="F54" s="240">
        <v>42895</v>
      </c>
      <c r="G54" s="265" t="s">
        <v>1263</v>
      </c>
      <c r="H54" s="285" t="s">
        <v>34</v>
      </c>
      <c r="I54" s="287" t="s">
        <v>1262</v>
      </c>
    </row>
    <row r="55" spans="1:9" ht="42.75" x14ac:dyDescent="0.2">
      <c r="A55" s="267" t="s">
        <v>1260</v>
      </c>
      <c r="B55" s="259" t="s">
        <v>15</v>
      </c>
      <c r="C55" s="265" t="s">
        <v>119</v>
      </c>
      <c r="D55" s="259" t="s">
        <v>23</v>
      </c>
      <c r="E55" s="276">
        <v>1403</v>
      </c>
      <c r="F55" s="240">
        <v>40348</v>
      </c>
      <c r="G55" s="265" t="s">
        <v>1264</v>
      </c>
      <c r="H55" s="285" t="s">
        <v>34</v>
      </c>
      <c r="I55" s="287" t="s">
        <v>1262</v>
      </c>
    </row>
    <row r="56" spans="1:9" ht="42.75" x14ac:dyDescent="0.2">
      <c r="A56" s="267" t="s">
        <v>1260</v>
      </c>
      <c r="B56" s="259" t="s">
        <v>15</v>
      </c>
      <c r="C56" s="265" t="s">
        <v>119</v>
      </c>
      <c r="D56" s="259" t="s">
        <v>23</v>
      </c>
      <c r="E56" s="276">
        <v>1955</v>
      </c>
      <c r="F56" s="240">
        <v>43610</v>
      </c>
      <c r="G56" s="265" t="s">
        <v>1265</v>
      </c>
      <c r="H56" s="285" t="s">
        <v>34</v>
      </c>
      <c r="I56" s="287" t="s">
        <v>1262</v>
      </c>
    </row>
    <row r="57" spans="1:9" ht="28.5" x14ac:dyDescent="0.2">
      <c r="A57" s="267" t="s">
        <v>1260</v>
      </c>
      <c r="B57" s="259" t="s">
        <v>15</v>
      </c>
      <c r="C57" s="265" t="s">
        <v>119</v>
      </c>
      <c r="D57" s="259" t="s">
        <v>23</v>
      </c>
      <c r="E57" s="276">
        <v>599</v>
      </c>
      <c r="F57" s="240">
        <v>36701</v>
      </c>
      <c r="G57" s="265" t="s">
        <v>1266</v>
      </c>
      <c r="H57" s="285" t="s">
        <v>34</v>
      </c>
      <c r="I57" s="287"/>
    </row>
    <row r="58" spans="1:9" ht="42.75" x14ac:dyDescent="0.2">
      <c r="A58" s="267" t="s">
        <v>1260</v>
      </c>
      <c r="B58" s="259" t="s">
        <v>1267</v>
      </c>
      <c r="C58" s="265" t="s">
        <v>1268</v>
      </c>
      <c r="D58" s="259" t="s">
        <v>1269</v>
      </c>
      <c r="E58" s="276">
        <v>351</v>
      </c>
      <c r="F58" s="240">
        <v>34320</v>
      </c>
      <c r="G58" s="265" t="s">
        <v>1270</v>
      </c>
      <c r="H58" s="285" t="s">
        <v>34</v>
      </c>
      <c r="I58" s="287" t="s">
        <v>1262</v>
      </c>
    </row>
    <row r="59" spans="1:9" ht="42.75" x14ac:dyDescent="0.2">
      <c r="A59" s="267" t="s">
        <v>1271</v>
      </c>
      <c r="B59" s="265" t="s">
        <v>15</v>
      </c>
      <c r="C59" s="265" t="s">
        <v>50</v>
      </c>
      <c r="D59" s="259" t="s">
        <v>17</v>
      </c>
      <c r="E59" s="276">
        <v>1258</v>
      </c>
      <c r="F59" s="240">
        <v>41074</v>
      </c>
      <c r="G59" s="265" t="s">
        <v>1272</v>
      </c>
      <c r="H59" s="285" t="s">
        <v>34</v>
      </c>
      <c r="I59" s="287" t="s">
        <v>1273</v>
      </c>
    </row>
    <row r="60" spans="1:9" ht="28.5" x14ac:dyDescent="0.2">
      <c r="A60" s="267" t="s">
        <v>1271</v>
      </c>
      <c r="B60" s="259" t="s">
        <v>15</v>
      </c>
      <c r="C60" s="265" t="s">
        <v>1169</v>
      </c>
      <c r="D60" s="259" t="s">
        <v>36</v>
      </c>
      <c r="E60" s="276">
        <v>712</v>
      </c>
      <c r="F60" s="240">
        <v>41033</v>
      </c>
      <c r="G60" s="265" t="s">
        <v>1274</v>
      </c>
      <c r="H60" s="285" t="s">
        <v>34</v>
      </c>
      <c r="I60" s="287" t="s">
        <v>1275</v>
      </c>
    </row>
    <row r="61" spans="1:9" ht="42.75" x14ac:dyDescent="0.2">
      <c r="A61" s="266" t="s">
        <v>1271</v>
      </c>
      <c r="B61" s="268" t="s">
        <v>15</v>
      </c>
      <c r="C61" s="269" t="s">
        <v>50</v>
      </c>
      <c r="D61" s="268" t="s">
        <v>35</v>
      </c>
      <c r="E61" s="278">
        <v>1240</v>
      </c>
      <c r="F61" s="258">
        <v>41439</v>
      </c>
      <c r="G61" s="269" t="s">
        <v>1276</v>
      </c>
      <c r="H61" s="288" t="s">
        <v>34</v>
      </c>
      <c r="I61" s="286" t="s">
        <v>1277</v>
      </c>
    </row>
    <row r="62" spans="1:9" ht="26.25" customHeight="1" x14ac:dyDescent="0.2">
      <c r="A62" s="521" t="s">
        <v>38</v>
      </c>
      <c r="B62" s="521"/>
      <c r="C62" s="279" t="s">
        <v>39</v>
      </c>
      <c r="D62" s="522" t="s">
        <v>1278</v>
      </c>
      <c r="E62" s="522"/>
      <c r="F62" s="522"/>
      <c r="G62" s="522"/>
      <c r="H62" s="521" t="s">
        <v>40</v>
      </c>
      <c r="I62" s="517" t="s">
        <v>1138</v>
      </c>
    </row>
    <row r="63" spans="1:9" ht="26.25" customHeight="1" x14ac:dyDescent="0.2">
      <c r="A63" s="515"/>
      <c r="B63" s="515"/>
      <c r="C63" s="49" t="s">
        <v>41</v>
      </c>
      <c r="D63" s="510" t="s">
        <v>1279</v>
      </c>
      <c r="E63" s="510"/>
      <c r="F63" s="510"/>
      <c r="G63" s="510"/>
      <c r="H63" s="515"/>
      <c r="I63" s="518"/>
    </row>
  </sheetData>
  <sheetProtection selectLockedCells="1" selectUnlockedCells="1"/>
  <mergeCells count="8">
    <mergeCell ref="I62:I63"/>
    <mergeCell ref="D63:G63"/>
    <mergeCell ref="A2:B2"/>
    <mergeCell ref="C2:G2"/>
    <mergeCell ref="A3:H3"/>
    <mergeCell ref="A62:B63"/>
    <mergeCell ref="D62:G62"/>
    <mergeCell ref="H62:H63"/>
  </mergeCells>
  <phoneticPr fontId="14" type="noConversion"/>
  <hyperlinks>
    <hyperlink ref="E36" r:id="rId1" xr:uid="{A8681AC3-A557-4AE8-B6E7-60219A346EBD}"/>
    <hyperlink ref="E33" r:id="rId2" display="https://www.funcionpublica.gov.co/eva/gestornormativo/norma.php?i=337" xr:uid="{18D78DE1-CEE8-47DC-967D-53A0716CD5EA}"/>
    <hyperlink ref="E23" r:id="rId3" display="https://www.funcionpublica.gov.co/eva/gestornormativo/norma.php?i=45246" xr:uid="{D3AF05D9-DBF1-43DE-A715-1F492081DC69}"/>
    <hyperlink ref="E16" r:id="rId4" display="https://www.funcionpublica.gov.co/eva/gestornormativo/norma.php?i=66601" xr:uid="{51C490BA-D00E-491D-A1C5-B2FE7F79E24B}"/>
    <hyperlink ref="E15" r:id="rId5" display="https://pulep.mincultura.gov.co/normativa/Resolucion_0313_2016.pdf" xr:uid="{B9843DB7-59E7-4D18-8CF1-544744AD5066}"/>
    <hyperlink ref="E34" r:id="rId6" location=":~:text=Se%C3%B1ala%20las%20normas%20generales%20para,familia%20y%20de%20la%20sociedad." display="https://www.funcionpublica.gov.co/eva/gestornormativo/norma.php?i=292 - :~:text=Se%C3%B1ala%20las%20normas%20generales%20para,familia%20y%20de%20la%20sociedad." xr:uid="{B1FB1560-D2F1-4509-95F4-4AAF5221C741}"/>
    <hyperlink ref="E31" r:id="rId7" display="https://www.alcaldiabogota.gov.co/sisjur/normas/Norma1.jsp?i=28164&amp;dt=S" xr:uid="{F27E3CA4-6A96-4BDD-8CED-B0D2F4D8849A}"/>
    <hyperlink ref="E35" r:id="rId8" display="https://www.funcionpublica.gov.co/eva/gestornormativo/norma.php?i=304" xr:uid="{425281B7-5E9F-43BD-B4B2-D00CA5F8782F}"/>
    <hyperlink ref="E17" r:id="rId9" display="https://www.funcionpublica.gov.co/eva/gestornormativo/norma.php?i=76833" xr:uid="{95F19C01-EDD4-46C5-A082-3E206A441726}"/>
    <hyperlink ref="E8" r:id="rId10" display="https://dapre.presidencia.gov.co/normativa/normativa/DIRECTIVA PRESIDENCIAL N° 09 DEL 09 DE NOVIEMBRE DE 2018.pdf" xr:uid="{239DE6AC-CA31-4C9C-97EF-C9482FF0B815}"/>
    <hyperlink ref="E37" r:id="rId11" location=":~:text=Las%20ideas%20o%20contenido%20conceptual,obras%20literarias%2C%20cient%C3%ADficas%20y%20art%C3%ADsticas." display="https://www.funcionpublica.gov.co/eva/gestornormativo/norma.php?i=3431 - :~:text=Las%20ideas%20o%20contenido%20conceptual,obras%20literarias%2C%20cient%C3%ADficas%20y%20art%C3%ADsticas." xr:uid="{38FA5461-25C4-4F9C-95DF-116B0AA29814}"/>
    <hyperlink ref="E29" r:id="rId12" location=":~:text=Esta%20ley%20define%20un%20r%C3%A9gimen,la%20Lista%20Representativa%20de%20Patrimonio" display="https://www.funcionpublica.gov.co/eva/gestornormativo/norma.php?i=29324 - :~:text=Esta%20ley%20define%20un%20r%C3%A9gimen,la%20Lista%20Representativa%20de%20Patrimonio" xr:uid="{9AE5A66F-E49A-4AD4-9F81-DA49ABA218F4}"/>
    <hyperlink ref="E25" r:id="rId13" display="http://www.secretariasenado.gov.co/senado/basedoc/ley_1474_2011.html" xr:uid="{437FAB41-A38F-450B-BC8A-7677C5A6FFEC}"/>
    <hyperlink ref="E14" r:id="rId14" display="https://www.funcionpublica.gov.co/eva/gestornormativo/norma.php?i=80538" xr:uid="{95431651-D2AC-4918-93DE-FAD5B579E1C2}"/>
    <hyperlink ref="E7" r:id="rId15" display="https://www.funcionpublica.gov.co/eva/gestornormativo/norma.php?i=90324" xr:uid="{5881B0BF-E054-4031-BC83-62EA7FB002BB}"/>
    <hyperlink ref="E22" r:id="rId16" display="https://www.funcionpublica.gov.co/eva/gestornormativo/norma.php?i=45322" xr:uid="{6ABAD1CC-14D2-4640-B501-14CAD1B38F4A}"/>
    <hyperlink ref="E19" r:id="rId17" display="https://www.alcaldiabogota.gov.co/sisjur/normas/Norma1.jsp?i=54978&amp;dt=S" xr:uid="{342245CC-87FD-4258-85AE-028D77F0292F}"/>
    <hyperlink ref="E20" r:id="rId18" display="https://www.alcaldiabogota.gov.co/sisjur/normas/Norma1.jsp?i=53646" xr:uid="{AB5DAF0C-68E7-476C-A25B-AB88D1FEE114}"/>
    <hyperlink ref="E21" r:id="rId19" display="https://www.funcionpublica.gov.co/eva/gestornormativo/norma.php?i=49981" xr:uid="{CA77DBC1-79DF-4A68-A804-951AF53DFA8D}"/>
    <hyperlink ref="E32" r:id="rId20" location=":~:text=Establece%20que%20todos%20los%20ni%C3%B1os,que%20requiera%20atenci%C3%B3n%20en%20salud." display="https://www.funcionpublica.gov.co/eva/gestornormativo/norma.php?i=22106 - :~:text=Establece%20que%20todos%20los%20ni%C3%B1os,que%20requiera%20atenci%C3%B3n%20en%20salud." xr:uid="{93D416CB-1CB3-4791-B8FF-35773AC82090}"/>
    <hyperlink ref="E18" r:id="rId21" display="https://www.alcaldiabogota.gov.co/sisjur/normas/Norma1.jsp?i=56034" xr:uid="{B8A9DC8A-97F4-4EE6-B563-6C54FE21F182}"/>
    <hyperlink ref="E11" r:id="rId22" display="https://www.alcaldiabogota.gov.co/sisjur/normas/Norma1.jsp?i=71630&amp;dt=S" xr:uid="{F905000D-197E-4362-9C9C-B75436DF0277}"/>
    <hyperlink ref="E12" r:id="rId23" display="https://www.alcaldiabogota.gov.co/sisjur/normas/Norma1.jsp?i=71632&amp;dt=S" xr:uid="{DBAE916E-3034-44A7-8418-2C6465749C41}"/>
    <hyperlink ref="E10" r:id="rId24" display="https://www.funcionpublica.gov.co/eva/gestornormativo/norma.php?i=87419" xr:uid="{EE8B05C8-A6AF-4EF0-9423-835AD8E6C7DA}"/>
    <hyperlink ref="E30" r:id="rId25" display="https://www.alcaldiabogota.gov.co/sisjur/normas/Norma1.jsp?i=29233&amp;dt=S" xr:uid="{56EA84CE-6704-4E6A-85BA-739561184B38}"/>
    <hyperlink ref="E28" r:id="rId26" display="https://www.alcaldiabogota.gov.co/sisjur/normas/Norma1.jsp?i=29348&amp;dt=S" xr:uid="{106885AC-F968-4971-BC93-943056889342}"/>
    <hyperlink ref="E26" r:id="rId27" display="https://www.alcaldiabogota.gov.co/sisjur/normas/Norma1.jsp?i=42611&amp;dt=S" xr:uid="{CE294AD7-6B4B-4285-AB8D-57BC6A70772D}"/>
    <hyperlink ref="E13" r:id="rId28" display="https://www.funcionpublica.gov.co/eva/gestornormativo/norma.php?i=78935" xr:uid="{4E074EF2-37D6-46DB-8914-C580109636F9}"/>
    <hyperlink ref="E9" r:id="rId29" location="32" display="https://www.alcaldiabogota.gov.co/sisjur/normas/Norma1.jsp?dt=S&amp;i=81065 - 32" xr:uid="{B95C1CF2-B1B2-48E8-A74C-B137E1496F7F}"/>
    <hyperlink ref="E24" r:id="rId30" xr:uid="{0A4C3A30-AE71-4A4B-9D16-F77BDB03283C}"/>
    <hyperlink ref="E6" r:id="rId31" display="https://www.funcionpublica.gov.co/eva/gestornormativo/norma.php?i=126761" xr:uid="{243207F0-5565-40AE-8BA9-6E923C42F1CC}"/>
    <hyperlink ref="E5" r:id="rId32" location="13" display="https://www.funcionpublica.gov.co/eva/gestornormativo/norma.php?i=159526 - 13" xr:uid="{53DA08C5-3F78-490A-A9FA-5B73A5385BB3}"/>
    <hyperlink ref="E39" r:id="rId33" display="https://www.alcaldiabogota.gov.co/sisjur/normas/Norma1.jsp?i=52506" xr:uid="{0245C138-234D-412D-83E2-596916D83AC7}"/>
    <hyperlink ref="H40" r:id="rId34" display="https://www.alcaldiabogota.gov.co/sisjur/normas/Norma1.jsp?dt=S&amp;i=67769" xr:uid="{3DAE5EC8-5B32-45A7-8751-8F41131406F0}"/>
    <hyperlink ref="E40" r:id="rId35" display="https://www.alcaldiabogota.gov.co/sisjur/normas/Norma1.jsp?i=66148&amp;dt=S" xr:uid="{773CE78E-0E19-4326-9249-54248E91AC3F}"/>
    <hyperlink ref="E41" r:id="rId36" display="https://www.alcaldiabogota.gov.co/sisjur/normas/Norma1.jsp?i=71731&amp;dt=S" xr:uid="{CCCCB6AF-FC31-4A86-B33E-B05B11E1F753}"/>
    <hyperlink ref="E42" r:id="rId37" display="https://www.culturarecreacionydeporte.gov.co/sites/default/files/documentos_transparencia/1_resolucion_432_2018.pdf" xr:uid="{68C6E72A-5487-43E9-983C-3D4759451917}"/>
    <hyperlink ref="H44" r:id="rId38" display="https://www.funcionpublica.gov.co/eva/gestornormativo/norma.php?i=76833" xr:uid="{C53FDC2F-D759-45C1-B5FE-9AB2BD9DD27E}"/>
    <hyperlink ref="E44" r:id="rId39" display="https://www.funcionpublica.gov.co/eva/gestornormativo/norma.php?i=141144" xr:uid="{B8D839F7-53B1-40FF-8987-942211200219}"/>
    <hyperlink ref="E45" r:id="rId40" display="https://www.alcaldiabogota.gov.co/sisjur/normas/Norma1.jsp?i=103145" xr:uid="{F424E08E-E70A-4374-9F1B-574246A3B9B0}"/>
    <hyperlink ref="E46" r:id="rId41" display="https://www.supersociedades.gov.co/nuestra_entidad/normatividad/normatividad_leyes/LEY_2069_DEL_31_DE_DICIEMBRE_DE_2020.pdf" xr:uid="{C0B79D6B-CCF3-4AF3-B584-A9A91371C436}"/>
    <hyperlink ref="E47" r:id="rId42" display="https://www.funcionpublica.gov.co/eva/gestornormativo/norma.php?i=125640" xr:uid="{CEC1BB89-46EA-4BE3-8645-9D4D81335541}"/>
    <hyperlink ref="E48" r:id="rId43" display="https://www.alcaldiabogota.gov.co/sisjur/normas/Norma1.jsp?i=93649" xr:uid="{035416E6-5D21-45E6-B632-122DBE1D834D}"/>
    <hyperlink ref="E49" r:id="rId44" display="https://www.alcaldiabogota.gov.co/sisjur/normas/Norma1.jsp?i=83329&amp;dt=S" xr:uid="{CA05F6DC-57E9-4BCD-8781-ECB2FD5BB6B3}"/>
    <hyperlink ref="E50" r:id="rId45" display="https://www.alcaldiabogota.gov.co/sisjur/normas/Norma1.jsp?i=86971&amp;dt=S" xr:uid="{90ECD05C-4DA6-4B34-9BF9-D01B221C8BAD}"/>
    <hyperlink ref="E52" r:id="rId46" display="https://www.funcionpublica.gov.co/eva/gestornormativo/norma.php?i=104832" xr:uid="{DFC1D7C0-5F2A-44FC-B61C-6F95C14CD9CE}"/>
    <hyperlink ref="E27" r:id="rId47" display="https://www.funcionpublica.gov.co/eva/gestornormativo/norma.php?i=38695" xr:uid="{29792340-6AE0-4B0C-83F5-FC296BC271BC}"/>
  </hyperlinks>
  <printOptions horizontalCentered="1"/>
  <pageMargins left="0.23622047244094491" right="0.23622047244094491" top="0.31496062992125984" bottom="0.19685039370078741" header="0" footer="0"/>
  <pageSetup paperSize="14" scale="48" firstPageNumber="0" fitToHeight="40" orientation="landscape" horizontalDpi="300" verticalDpi="300" r:id="rId48"/>
  <headerFooter alignWithMargins="0">
    <oddFooter>&amp;LV3-11-03-2020</oddFooter>
  </headerFooter>
  <drawing r:id="rId49"/>
  <legacyDrawing r:id="rId50"/>
  <tableParts count="2">
    <tablePart r:id="rId51"/>
    <tablePart r:id="rId5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BE44A-0A0C-4693-A9C9-979E8D8CFC11}">
  <sheetPr>
    <tabColor rgb="FFFF0000"/>
    <pageSetUpPr fitToPage="1"/>
  </sheetPr>
  <dimension ref="A1:K54"/>
  <sheetViews>
    <sheetView zoomScale="70" zoomScaleNormal="70" zoomScalePageLayoutView="26" workbookViewId="0"/>
  </sheetViews>
  <sheetFormatPr baseColWidth="10" defaultColWidth="11.42578125" defaultRowHeight="12.75" x14ac:dyDescent="0.2"/>
  <cols>
    <col min="1" max="1" width="63.42578125" style="125" customWidth="1"/>
    <col min="2" max="2" width="20" style="148" customWidth="1"/>
    <col min="3" max="3" width="19.42578125" style="132" customWidth="1"/>
    <col min="4" max="4" width="25.42578125" style="132" customWidth="1"/>
    <col min="5" max="5" width="37.85546875" style="149" customWidth="1"/>
    <col min="6" max="6" width="20" style="132" customWidth="1"/>
    <col min="7" max="7" width="54.42578125" style="150" customWidth="1"/>
    <col min="8" max="8" width="47.85546875" style="150" customWidth="1"/>
    <col min="9" max="9" width="47.42578125" style="132" customWidth="1"/>
    <col min="10" max="255" width="11.42578125" style="132"/>
    <col min="256" max="256" width="5.28515625" style="132" customWidth="1"/>
    <col min="257" max="257" width="63.42578125" style="132" customWidth="1"/>
    <col min="258" max="258" width="20" style="132" customWidth="1"/>
    <col min="259" max="259" width="19.42578125" style="132" customWidth="1"/>
    <col min="260" max="260" width="25.42578125" style="132" customWidth="1"/>
    <col min="261" max="261" width="13.42578125" style="132" customWidth="1"/>
    <col min="262" max="262" width="20" style="132" customWidth="1"/>
    <col min="263" max="263" width="54.42578125" style="132" customWidth="1"/>
    <col min="264" max="264" width="34.85546875" style="132" customWidth="1"/>
    <col min="265" max="265" width="47.42578125" style="132" customWidth="1"/>
    <col min="266" max="511" width="11.42578125" style="132"/>
    <col min="512" max="512" width="5.28515625" style="132" customWidth="1"/>
    <col min="513" max="513" width="63.42578125" style="132" customWidth="1"/>
    <col min="514" max="514" width="20" style="132" customWidth="1"/>
    <col min="515" max="515" width="19.42578125" style="132" customWidth="1"/>
    <col min="516" max="516" width="25.42578125" style="132" customWidth="1"/>
    <col min="517" max="517" width="13.42578125" style="132" customWidth="1"/>
    <col min="518" max="518" width="20" style="132" customWidth="1"/>
    <col min="519" max="519" width="54.42578125" style="132" customWidth="1"/>
    <col min="520" max="520" width="34.85546875" style="132" customWidth="1"/>
    <col min="521" max="521" width="47.42578125" style="132" customWidth="1"/>
    <col min="522" max="767" width="11.42578125" style="132"/>
    <col min="768" max="768" width="5.28515625" style="132" customWidth="1"/>
    <col min="769" max="769" width="63.42578125" style="132" customWidth="1"/>
    <col min="770" max="770" width="20" style="132" customWidth="1"/>
    <col min="771" max="771" width="19.42578125" style="132" customWidth="1"/>
    <col min="772" max="772" width="25.42578125" style="132" customWidth="1"/>
    <col min="773" max="773" width="13.42578125" style="132" customWidth="1"/>
    <col min="774" max="774" width="20" style="132" customWidth="1"/>
    <col min="775" max="775" width="54.42578125" style="132" customWidth="1"/>
    <col min="776" max="776" width="34.85546875" style="132" customWidth="1"/>
    <col min="777" max="777" width="47.42578125" style="132" customWidth="1"/>
    <col min="778" max="1023" width="11.42578125" style="132"/>
    <col min="1024" max="1024" width="5.28515625" style="132" customWidth="1"/>
    <col min="1025" max="1025" width="63.42578125" style="132" customWidth="1"/>
    <col min="1026" max="1026" width="20" style="132" customWidth="1"/>
    <col min="1027" max="1027" width="19.42578125" style="132" customWidth="1"/>
    <col min="1028" max="1028" width="25.42578125" style="132" customWidth="1"/>
    <col min="1029" max="1029" width="13.42578125" style="132" customWidth="1"/>
    <col min="1030" max="1030" width="20" style="132" customWidth="1"/>
    <col min="1031" max="1031" width="54.42578125" style="132" customWidth="1"/>
    <col min="1032" max="1032" width="34.85546875" style="132" customWidth="1"/>
    <col min="1033" max="1033" width="47.42578125" style="132" customWidth="1"/>
    <col min="1034" max="1279" width="11.42578125" style="132"/>
    <col min="1280" max="1280" width="5.28515625" style="132" customWidth="1"/>
    <col min="1281" max="1281" width="63.42578125" style="132" customWidth="1"/>
    <col min="1282" max="1282" width="20" style="132" customWidth="1"/>
    <col min="1283" max="1283" width="19.42578125" style="132" customWidth="1"/>
    <col min="1284" max="1284" width="25.42578125" style="132" customWidth="1"/>
    <col min="1285" max="1285" width="13.42578125" style="132" customWidth="1"/>
    <col min="1286" max="1286" width="20" style="132" customWidth="1"/>
    <col min="1287" max="1287" width="54.42578125" style="132" customWidth="1"/>
    <col min="1288" max="1288" width="34.85546875" style="132" customWidth="1"/>
    <col min="1289" max="1289" width="47.42578125" style="132" customWidth="1"/>
    <col min="1290" max="1535" width="11.42578125" style="132"/>
    <col min="1536" max="1536" width="5.28515625" style="132" customWidth="1"/>
    <col min="1537" max="1537" width="63.42578125" style="132" customWidth="1"/>
    <col min="1538" max="1538" width="20" style="132" customWidth="1"/>
    <col min="1539" max="1539" width="19.42578125" style="132" customWidth="1"/>
    <col min="1540" max="1540" width="25.42578125" style="132" customWidth="1"/>
    <col min="1541" max="1541" width="13.42578125" style="132" customWidth="1"/>
    <col min="1542" max="1542" width="20" style="132" customWidth="1"/>
    <col min="1543" max="1543" width="54.42578125" style="132" customWidth="1"/>
    <col min="1544" max="1544" width="34.85546875" style="132" customWidth="1"/>
    <col min="1545" max="1545" width="47.42578125" style="132" customWidth="1"/>
    <col min="1546" max="1791" width="11.42578125" style="132"/>
    <col min="1792" max="1792" width="5.28515625" style="132" customWidth="1"/>
    <col min="1793" max="1793" width="63.42578125" style="132" customWidth="1"/>
    <col min="1794" max="1794" width="20" style="132" customWidth="1"/>
    <col min="1795" max="1795" width="19.42578125" style="132" customWidth="1"/>
    <col min="1796" max="1796" width="25.42578125" style="132" customWidth="1"/>
    <col min="1797" max="1797" width="13.42578125" style="132" customWidth="1"/>
    <col min="1798" max="1798" width="20" style="132" customWidth="1"/>
    <col min="1799" max="1799" width="54.42578125" style="132" customWidth="1"/>
    <col min="1800" max="1800" width="34.85546875" style="132" customWidth="1"/>
    <col min="1801" max="1801" width="47.42578125" style="132" customWidth="1"/>
    <col min="1802" max="2047" width="11.42578125" style="132"/>
    <col min="2048" max="2048" width="5.28515625" style="132" customWidth="1"/>
    <col min="2049" max="2049" width="63.42578125" style="132" customWidth="1"/>
    <col min="2050" max="2050" width="20" style="132" customWidth="1"/>
    <col min="2051" max="2051" width="19.42578125" style="132" customWidth="1"/>
    <col min="2052" max="2052" width="25.42578125" style="132" customWidth="1"/>
    <col min="2053" max="2053" width="13.42578125" style="132" customWidth="1"/>
    <col min="2054" max="2054" width="20" style="132" customWidth="1"/>
    <col min="2055" max="2055" width="54.42578125" style="132" customWidth="1"/>
    <col min="2056" max="2056" width="34.85546875" style="132" customWidth="1"/>
    <col min="2057" max="2057" width="47.42578125" style="132" customWidth="1"/>
    <col min="2058" max="2303" width="11.42578125" style="132"/>
    <col min="2304" max="2304" width="5.28515625" style="132" customWidth="1"/>
    <col min="2305" max="2305" width="63.42578125" style="132" customWidth="1"/>
    <col min="2306" max="2306" width="20" style="132" customWidth="1"/>
    <col min="2307" max="2307" width="19.42578125" style="132" customWidth="1"/>
    <col min="2308" max="2308" width="25.42578125" style="132" customWidth="1"/>
    <col min="2309" max="2309" width="13.42578125" style="132" customWidth="1"/>
    <col min="2310" max="2310" width="20" style="132" customWidth="1"/>
    <col min="2311" max="2311" width="54.42578125" style="132" customWidth="1"/>
    <col min="2312" max="2312" width="34.85546875" style="132" customWidth="1"/>
    <col min="2313" max="2313" width="47.42578125" style="132" customWidth="1"/>
    <col min="2314" max="2559" width="11.42578125" style="132"/>
    <col min="2560" max="2560" width="5.28515625" style="132" customWidth="1"/>
    <col min="2561" max="2561" width="63.42578125" style="132" customWidth="1"/>
    <col min="2562" max="2562" width="20" style="132" customWidth="1"/>
    <col min="2563" max="2563" width="19.42578125" style="132" customWidth="1"/>
    <col min="2564" max="2564" width="25.42578125" style="132" customWidth="1"/>
    <col min="2565" max="2565" width="13.42578125" style="132" customWidth="1"/>
    <col min="2566" max="2566" width="20" style="132" customWidth="1"/>
    <col min="2567" max="2567" width="54.42578125" style="132" customWidth="1"/>
    <col min="2568" max="2568" width="34.85546875" style="132" customWidth="1"/>
    <col min="2569" max="2569" width="47.42578125" style="132" customWidth="1"/>
    <col min="2570" max="2815" width="11.42578125" style="132"/>
    <col min="2816" max="2816" width="5.28515625" style="132" customWidth="1"/>
    <col min="2817" max="2817" width="63.42578125" style="132" customWidth="1"/>
    <col min="2818" max="2818" width="20" style="132" customWidth="1"/>
    <col min="2819" max="2819" width="19.42578125" style="132" customWidth="1"/>
    <col min="2820" max="2820" width="25.42578125" style="132" customWidth="1"/>
    <col min="2821" max="2821" width="13.42578125" style="132" customWidth="1"/>
    <col min="2822" max="2822" width="20" style="132" customWidth="1"/>
    <col min="2823" max="2823" width="54.42578125" style="132" customWidth="1"/>
    <col min="2824" max="2824" width="34.85546875" style="132" customWidth="1"/>
    <col min="2825" max="2825" width="47.42578125" style="132" customWidth="1"/>
    <col min="2826" max="3071" width="11.42578125" style="132"/>
    <col min="3072" max="3072" width="5.28515625" style="132" customWidth="1"/>
    <col min="3073" max="3073" width="63.42578125" style="132" customWidth="1"/>
    <col min="3074" max="3074" width="20" style="132" customWidth="1"/>
    <col min="3075" max="3075" width="19.42578125" style="132" customWidth="1"/>
    <col min="3076" max="3076" width="25.42578125" style="132" customWidth="1"/>
    <col min="3077" max="3077" width="13.42578125" style="132" customWidth="1"/>
    <col min="3078" max="3078" width="20" style="132" customWidth="1"/>
    <col min="3079" max="3079" width="54.42578125" style="132" customWidth="1"/>
    <col min="3080" max="3080" width="34.85546875" style="132" customWidth="1"/>
    <col min="3081" max="3081" width="47.42578125" style="132" customWidth="1"/>
    <col min="3082" max="3327" width="11.42578125" style="132"/>
    <col min="3328" max="3328" width="5.28515625" style="132" customWidth="1"/>
    <col min="3329" max="3329" width="63.42578125" style="132" customWidth="1"/>
    <col min="3330" max="3330" width="20" style="132" customWidth="1"/>
    <col min="3331" max="3331" width="19.42578125" style="132" customWidth="1"/>
    <col min="3332" max="3332" width="25.42578125" style="132" customWidth="1"/>
    <col min="3333" max="3333" width="13.42578125" style="132" customWidth="1"/>
    <col min="3334" max="3334" width="20" style="132" customWidth="1"/>
    <col min="3335" max="3335" width="54.42578125" style="132" customWidth="1"/>
    <col min="3336" max="3336" width="34.85546875" style="132" customWidth="1"/>
    <col min="3337" max="3337" width="47.42578125" style="132" customWidth="1"/>
    <col min="3338" max="3583" width="11.42578125" style="132"/>
    <col min="3584" max="3584" width="5.28515625" style="132" customWidth="1"/>
    <col min="3585" max="3585" width="63.42578125" style="132" customWidth="1"/>
    <col min="3586" max="3586" width="20" style="132" customWidth="1"/>
    <col min="3587" max="3587" width="19.42578125" style="132" customWidth="1"/>
    <col min="3588" max="3588" width="25.42578125" style="132" customWidth="1"/>
    <col min="3589" max="3589" width="13.42578125" style="132" customWidth="1"/>
    <col min="3590" max="3590" width="20" style="132" customWidth="1"/>
    <col min="3591" max="3591" width="54.42578125" style="132" customWidth="1"/>
    <col min="3592" max="3592" width="34.85546875" style="132" customWidth="1"/>
    <col min="3593" max="3593" width="47.42578125" style="132" customWidth="1"/>
    <col min="3594" max="3839" width="11.42578125" style="132"/>
    <col min="3840" max="3840" width="5.28515625" style="132" customWidth="1"/>
    <col min="3841" max="3841" width="63.42578125" style="132" customWidth="1"/>
    <col min="3842" max="3842" width="20" style="132" customWidth="1"/>
    <col min="3843" max="3843" width="19.42578125" style="132" customWidth="1"/>
    <col min="3844" max="3844" width="25.42578125" style="132" customWidth="1"/>
    <col min="3845" max="3845" width="13.42578125" style="132" customWidth="1"/>
    <col min="3846" max="3846" width="20" style="132" customWidth="1"/>
    <col min="3847" max="3847" width="54.42578125" style="132" customWidth="1"/>
    <col min="3848" max="3848" width="34.85546875" style="132" customWidth="1"/>
    <col min="3849" max="3849" width="47.42578125" style="132" customWidth="1"/>
    <col min="3850" max="4095" width="11.42578125" style="132"/>
    <col min="4096" max="4096" width="5.28515625" style="132" customWidth="1"/>
    <col min="4097" max="4097" width="63.42578125" style="132" customWidth="1"/>
    <col min="4098" max="4098" width="20" style="132" customWidth="1"/>
    <col min="4099" max="4099" width="19.42578125" style="132" customWidth="1"/>
    <col min="4100" max="4100" width="25.42578125" style="132" customWidth="1"/>
    <col min="4101" max="4101" width="13.42578125" style="132" customWidth="1"/>
    <col min="4102" max="4102" width="20" style="132" customWidth="1"/>
    <col min="4103" max="4103" width="54.42578125" style="132" customWidth="1"/>
    <col min="4104" max="4104" width="34.85546875" style="132" customWidth="1"/>
    <col min="4105" max="4105" width="47.42578125" style="132" customWidth="1"/>
    <col min="4106" max="4351" width="11.42578125" style="132"/>
    <col min="4352" max="4352" width="5.28515625" style="132" customWidth="1"/>
    <col min="4353" max="4353" width="63.42578125" style="132" customWidth="1"/>
    <col min="4354" max="4354" width="20" style="132" customWidth="1"/>
    <col min="4355" max="4355" width="19.42578125" style="132" customWidth="1"/>
    <col min="4356" max="4356" width="25.42578125" style="132" customWidth="1"/>
    <col min="4357" max="4357" width="13.42578125" style="132" customWidth="1"/>
    <col min="4358" max="4358" width="20" style="132" customWidth="1"/>
    <col min="4359" max="4359" width="54.42578125" style="132" customWidth="1"/>
    <col min="4360" max="4360" width="34.85546875" style="132" customWidth="1"/>
    <col min="4361" max="4361" width="47.42578125" style="132" customWidth="1"/>
    <col min="4362" max="4607" width="11.42578125" style="132"/>
    <col min="4608" max="4608" width="5.28515625" style="132" customWidth="1"/>
    <col min="4609" max="4609" width="63.42578125" style="132" customWidth="1"/>
    <col min="4610" max="4610" width="20" style="132" customWidth="1"/>
    <col min="4611" max="4611" width="19.42578125" style="132" customWidth="1"/>
    <col min="4612" max="4612" width="25.42578125" style="132" customWidth="1"/>
    <col min="4613" max="4613" width="13.42578125" style="132" customWidth="1"/>
    <col min="4614" max="4614" width="20" style="132" customWidth="1"/>
    <col min="4615" max="4615" width="54.42578125" style="132" customWidth="1"/>
    <col min="4616" max="4616" width="34.85546875" style="132" customWidth="1"/>
    <col min="4617" max="4617" width="47.42578125" style="132" customWidth="1"/>
    <col min="4618" max="4863" width="11.42578125" style="132"/>
    <col min="4864" max="4864" width="5.28515625" style="132" customWidth="1"/>
    <col min="4865" max="4865" width="63.42578125" style="132" customWidth="1"/>
    <col min="4866" max="4866" width="20" style="132" customWidth="1"/>
    <col min="4867" max="4867" width="19.42578125" style="132" customWidth="1"/>
    <col min="4868" max="4868" width="25.42578125" style="132" customWidth="1"/>
    <col min="4869" max="4869" width="13.42578125" style="132" customWidth="1"/>
    <col min="4870" max="4870" width="20" style="132" customWidth="1"/>
    <col min="4871" max="4871" width="54.42578125" style="132" customWidth="1"/>
    <col min="4872" max="4872" width="34.85546875" style="132" customWidth="1"/>
    <col min="4873" max="4873" width="47.42578125" style="132" customWidth="1"/>
    <col min="4874" max="5119" width="11.42578125" style="132"/>
    <col min="5120" max="5120" width="5.28515625" style="132" customWidth="1"/>
    <col min="5121" max="5121" width="63.42578125" style="132" customWidth="1"/>
    <col min="5122" max="5122" width="20" style="132" customWidth="1"/>
    <col min="5123" max="5123" width="19.42578125" style="132" customWidth="1"/>
    <col min="5124" max="5124" width="25.42578125" style="132" customWidth="1"/>
    <col min="5125" max="5125" width="13.42578125" style="132" customWidth="1"/>
    <col min="5126" max="5126" width="20" style="132" customWidth="1"/>
    <col min="5127" max="5127" width="54.42578125" style="132" customWidth="1"/>
    <col min="5128" max="5128" width="34.85546875" style="132" customWidth="1"/>
    <col min="5129" max="5129" width="47.42578125" style="132" customWidth="1"/>
    <col min="5130" max="5375" width="11.42578125" style="132"/>
    <col min="5376" max="5376" width="5.28515625" style="132" customWidth="1"/>
    <col min="5377" max="5377" width="63.42578125" style="132" customWidth="1"/>
    <col min="5378" max="5378" width="20" style="132" customWidth="1"/>
    <col min="5379" max="5379" width="19.42578125" style="132" customWidth="1"/>
    <col min="5380" max="5380" width="25.42578125" style="132" customWidth="1"/>
    <col min="5381" max="5381" width="13.42578125" style="132" customWidth="1"/>
    <col min="5382" max="5382" width="20" style="132" customWidth="1"/>
    <col min="5383" max="5383" width="54.42578125" style="132" customWidth="1"/>
    <col min="5384" max="5384" width="34.85546875" style="132" customWidth="1"/>
    <col min="5385" max="5385" width="47.42578125" style="132" customWidth="1"/>
    <col min="5386" max="5631" width="11.42578125" style="132"/>
    <col min="5632" max="5632" width="5.28515625" style="132" customWidth="1"/>
    <col min="5633" max="5633" width="63.42578125" style="132" customWidth="1"/>
    <col min="5634" max="5634" width="20" style="132" customWidth="1"/>
    <col min="5635" max="5635" width="19.42578125" style="132" customWidth="1"/>
    <col min="5636" max="5636" width="25.42578125" style="132" customWidth="1"/>
    <col min="5637" max="5637" width="13.42578125" style="132" customWidth="1"/>
    <col min="5638" max="5638" width="20" style="132" customWidth="1"/>
    <col min="5639" max="5639" width="54.42578125" style="132" customWidth="1"/>
    <col min="5640" max="5640" width="34.85546875" style="132" customWidth="1"/>
    <col min="5641" max="5641" width="47.42578125" style="132" customWidth="1"/>
    <col min="5642" max="5887" width="11.42578125" style="132"/>
    <col min="5888" max="5888" width="5.28515625" style="132" customWidth="1"/>
    <col min="5889" max="5889" width="63.42578125" style="132" customWidth="1"/>
    <col min="5890" max="5890" width="20" style="132" customWidth="1"/>
    <col min="5891" max="5891" width="19.42578125" style="132" customWidth="1"/>
    <col min="5892" max="5892" width="25.42578125" style="132" customWidth="1"/>
    <col min="5893" max="5893" width="13.42578125" style="132" customWidth="1"/>
    <col min="5894" max="5894" width="20" style="132" customWidth="1"/>
    <col min="5895" max="5895" width="54.42578125" style="132" customWidth="1"/>
    <col min="5896" max="5896" width="34.85546875" style="132" customWidth="1"/>
    <col min="5897" max="5897" width="47.42578125" style="132" customWidth="1"/>
    <col min="5898" max="6143" width="11.42578125" style="132"/>
    <col min="6144" max="6144" width="5.28515625" style="132" customWidth="1"/>
    <col min="6145" max="6145" width="63.42578125" style="132" customWidth="1"/>
    <col min="6146" max="6146" width="20" style="132" customWidth="1"/>
    <col min="6147" max="6147" width="19.42578125" style="132" customWidth="1"/>
    <col min="6148" max="6148" width="25.42578125" style="132" customWidth="1"/>
    <col min="6149" max="6149" width="13.42578125" style="132" customWidth="1"/>
    <col min="6150" max="6150" width="20" style="132" customWidth="1"/>
    <col min="6151" max="6151" width="54.42578125" style="132" customWidth="1"/>
    <col min="6152" max="6152" width="34.85546875" style="132" customWidth="1"/>
    <col min="6153" max="6153" width="47.42578125" style="132" customWidth="1"/>
    <col min="6154" max="6399" width="11.42578125" style="132"/>
    <col min="6400" max="6400" width="5.28515625" style="132" customWidth="1"/>
    <col min="6401" max="6401" width="63.42578125" style="132" customWidth="1"/>
    <col min="6402" max="6402" width="20" style="132" customWidth="1"/>
    <col min="6403" max="6403" width="19.42578125" style="132" customWidth="1"/>
    <col min="6404" max="6404" width="25.42578125" style="132" customWidth="1"/>
    <col min="6405" max="6405" width="13.42578125" style="132" customWidth="1"/>
    <col min="6406" max="6406" width="20" style="132" customWidth="1"/>
    <col min="6407" max="6407" width="54.42578125" style="132" customWidth="1"/>
    <col min="6408" max="6408" width="34.85546875" style="132" customWidth="1"/>
    <col min="6409" max="6409" width="47.42578125" style="132" customWidth="1"/>
    <col min="6410" max="6655" width="11.42578125" style="132"/>
    <col min="6656" max="6656" width="5.28515625" style="132" customWidth="1"/>
    <col min="6657" max="6657" width="63.42578125" style="132" customWidth="1"/>
    <col min="6658" max="6658" width="20" style="132" customWidth="1"/>
    <col min="6659" max="6659" width="19.42578125" style="132" customWidth="1"/>
    <col min="6660" max="6660" width="25.42578125" style="132" customWidth="1"/>
    <col min="6661" max="6661" width="13.42578125" style="132" customWidth="1"/>
    <col min="6662" max="6662" width="20" style="132" customWidth="1"/>
    <col min="6663" max="6663" width="54.42578125" style="132" customWidth="1"/>
    <col min="6664" max="6664" width="34.85546875" style="132" customWidth="1"/>
    <col min="6665" max="6665" width="47.42578125" style="132" customWidth="1"/>
    <col min="6666" max="6911" width="11.42578125" style="132"/>
    <col min="6912" max="6912" width="5.28515625" style="132" customWidth="1"/>
    <col min="6913" max="6913" width="63.42578125" style="132" customWidth="1"/>
    <col min="6914" max="6914" width="20" style="132" customWidth="1"/>
    <col min="6915" max="6915" width="19.42578125" style="132" customWidth="1"/>
    <col min="6916" max="6916" width="25.42578125" style="132" customWidth="1"/>
    <col min="6917" max="6917" width="13.42578125" style="132" customWidth="1"/>
    <col min="6918" max="6918" width="20" style="132" customWidth="1"/>
    <col min="6919" max="6919" width="54.42578125" style="132" customWidth="1"/>
    <col min="6920" max="6920" width="34.85546875" style="132" customWidth="1"/>
    <col min="6921" max="6921" width="47.42578125" style="132" customWidth="1"/>
    <col min="6922" max="7167" width="11.42578125" style="132"/>
    <col min="7168" max="7168" width="5.28515625" style="132" customWidth="1"/>
    <col min="7169" max="7169" width="63.42578125" style="132" customWidth="1"/>
    <col min="7170" max="7170" width="20" style="132" customWidth="1"/>
    <col min="7171" max="7171" width="19.42578125" style="132" customWidth="1"/>
    <col min="7172" max="7172" width="25.42578125" style="132" customWidth="1"/>
    <col min="7173" max="7173" width="13.42578125" style="132" customWidth="1"/>
    <col min="7174" max="7174" width="20" style="132" customWidth="1"/>
    <col min="7175" max="7175" width="54.42578125" style="132" customWidth="1"/>
    <col min="7176" max="7176" width="34.85546875" style="132" customWidth="1"/>
    <col min="7177" max="7177" width="47.42578125" style="132" customWidth="1"/>
    <col min="7178" max="7423" width="11.42578125" style="132"/>
    <col min="7424" max="7424" width="5.28515625" style="132" customWidth="1"/>
    <col min="7425" max="7425" width="63.42578125" style="132" customWidth="1"/>
    <col min="7426" max="7426" width="20" style="132" customWidth="1"/>
    <col min="7427" max="7427" width="19.42578125" style="132" customWidth="1"/>
    <col min="7428" max="7428" width="25.42578125" style="132" customWidth="1"/>
    <col min="7429" max="7429" width="13.42578125" style="132" customWidth="1"/>
    <col min="7430" max="7430" width="20" style="132" customWidth="1"/>
    <col min="7431" max="7431" width="54.42578125" style="132" customWidth="1"/>
    <col min="7432" max="7432" width="34.85546875" style="132" customWidth="1"/>
    <col min="7433" max="7433" width="47.42578125" style="132" customWidth="1"/>
    <col min="7434" max="7679" width="11.42578125" style="132"/>
    <col min="7680" max="7680" width="5.28515625" style="132" customWidth="1"/>
    <col min="7681" max="7681" width="63.42578125" style="132" customWidth="1"/>
    <col min="7682" max="7682" width="20" style="132" customWidth="1"/>
    <col min="7683" max="7683" width="19.42578125" style="132" customWidth="1"/>
    <col min="7684" max="7684" width="25.42578125" style="132" customWidth="1"/>
    <col min="7685" max="7685" width="13.42578125" style="132" customWidth="1"/>
    <col min="7686" max="7686" width="20" style="132" customWidth="1"/>
    <col min="7687" max="7687" width="54.42578125" style="132" customWidth="1"/>
    <col min="7688" max="7688" width="34.85546875" style="132" customWidth="1"/>
    <col min="7689" max="7689" width="47.42578125" style="132" customWidth="1"/>
    <col min="7690" max="7935" width="11.42578125" style="132"/>
    <col min="7936" max="7936" width="5.28515625" style="132" customWidth="1"/>
    <col min="7937" max="7937" width="63.42578125" style="132" customWidth="1"/>
    <col min="7938" max="7938" width="20" style="132" customWidth="1"/>
    <col min="7939" max="7939" width="19.42578125" style="132" customWidth="1"/>
    <col min="7940" max="7940" width="25.42578125" style="132" customWidth="1"/>
    <col min="7941" max="7941" width="13.42578125" style="132" customWidth="1"/>
    <col min="7942" max="7942" width="20" style="132" customWidth="1"/>
    <col min="7943" max="7943" width="54.42578125" style="132" customWidth="1"/>
    <col min="7944" max="7944" width="34.85546875" style="132" customWidth="1"/>
    <col min="7945" max="7945" width="47.42578125" style="132" customWidth="1"/>
    <col min="7946" max="8191" width="11.42578125" style="132"/>
    <col min="8192" max="8192" width="5.28515625" style="132" customWidth="1"/>
    <col min="8193" max="8193" width="63.42578125" style="132" customWidth="1"/>
    <col min="8194" max="8194" width="20" style="132" customWidth="1"/>
    <col min="8195" max="8195" width="19.42578125" style="132" customWidth="1"/>
    <col min="8196" max="8196" width="25.42578125" style="132" customWidth="1"/>
    <col min="8197" max="8197" width="13.42578125" style="132" customWidth="1"/>
    <col min="8198" max="8198" width="20" style="132" customWidth="1"/>
    <col min="8199" max="8199" width="54.42578125" style="132" customWidth="1"/>
    <col min="8200" max="8200" width="34.85546875" style="132" customWidth="1"/>
    <col min="8201" max="8201" width="47.42578125" style="132" customWidth="1"/>
    <col min="8202" max="8447" width="11.42578125" style="132"/>
    <col min="8448" max="8448" width="5.28515625" style="132" customWidth="1"/>
    <col min="8449" max="8449" width="63.42578125" style="132" customWidth="1"/>
    <col min="8450" max="8450" width="20" style="132" customWidth="1"/>
    <col min="8451" max="8451" width="19.42578125" style="132" customWidth="1"/>
    <col min="8452" max="8452" width="25.42578125" style="132" customWidth="1"/>
    <col min="8453" max="8453" width="13.42578125" style="132" customWidth="1"/>
    <col min="8454" max="8454" width="20" style="132" customWidth="1"/>
    <col min="8455" max="8455" width="54.42578125" style="132" customWidth="1"/>
    <col min="8456" max="8456" width="34.85546875" style="132" customWidth="1"/>
    <col min="8457" max="8457" width="47.42578125" style="132" customWidth="1"/>
    <col min="8458" max="8703" width="11.42578125" style="132"/>
    <col min="8704" max="8704" width="5.28515625" style="132" customWidth="1"/>
    <col min="8705" max="8705" width="63.42578125" style="132" customWidth="1"/>
    <col min="8706" max="8706" width="20" style="132" customWidth="1"/>
    <col min="8707" max="8707" width="19.42578125" style="132" customWidth="1"/>
    <col min="8708" max="8708" width="25.42578125" style="132" customWidth="1"/>
    <col min="8709" max="8709" width="13.42578125" style="132" customWidth="1"/>
    <col min="8710" max="8710" width="20" style="132" customWidth="1"/>
    <col min="8711" max="8711" width="54.42578125" style="132" customWidth="1"/>
    <col min="8712" max="8712" width="34.85546875" style="132" customWidth="1"/>
    <col min="8713" max="8713" width="47.42578125" style="132" customWidth="1"/>
    <col min="8714" max="8959" width="11.42578125" style="132"/>
    <col min="8960" max="8960" width="5.28515625" style="132" customWidth="1"/>
    <col min="8961" max="8961" width="63.42578125" style="132" customWidth="1"/>
    <col min="8962" max="8962" width="20" style="132" customWidth="1"/>
    <col min="8963" max="8963" width="19.42578125" style="132" customWidth="1"/>
    <col min="8964" max="8964" width="25.42578125" style="132" customWidth="1"/>
    <col min="8965" max="8965" width="13.42578125" style="132" customWidth="1"/>
    <col min="8966" max="8966" width="20" style="132" customWidth="1"/>
    <col min="8967" max="8967" width="54.42578125" style="132" customWidth="1"/>
    <col min="8968" max="8968" width="34.85546875" style="132" customWidth="1"/>
    <col min="8969" max="8969" width="47.42578125" style="132" customWidth="1"/>
    <col min="8970" max="9215" width="11.42578125" style="132"/>
    <col min="9216" max="9216" width="5.28515625" style="132" customWidth="1"/>
    <col min="9217" max="9217" width="63.42578125" style="132" customWidth="1"/>
    <col min="9218" max="9218" width="20" style="132" customWidth="1"/>
    <col min="9219" max="9219" width="19.42578125" style="132" customWidth="1"/>
    <col min="9220" max="9220" width="25.42578125" style="132" customWidth="1"/>
    <col min="9221" max="9221" width="13.42578125" style="132" customWidth="1"/>
    <col min="9222" max="9222" width="20" style="132" customWidth="1"/>
    <col min="9223" max="9223" width="54.42578125" style="132" customWidth="1"/>
    <col min="9224" max="9224" width="34.85546875" style="132" customWidth="1"/>
    <col min="9225" max="9225" width="47.42578125" style="132" customWidth="1"/>
    <col min="9226" max="9471" width="11.42578125" style="132"/>
    <col min="9472" max="9472" width="5.28515625" style="132" customWidth="1"/>
    <col min="9473" max="9473" width="63.42578125" style="132" customWidth="1"/>
    <col min="9474" max="9474" width="20" style="132" customWidth="1"/>
    <col min="9475" max="9475" width="19.42578125" style="132" customWidth="1"/>
    <col min="9476" max="9476" width="25.42578125" style="132" customWidth="1"/>
    <col min="9477" max="9477" width="13.42578125" style="132" customWidth="1"/>
    <col min="9478" max="9478" width="20" style="132" customWidth="1"/>
    <col min="9479" max="9479" width="54.42578125" style="132" customWidth="1"/>
    <col min="9480" max="9480" width="34.85546875" style="132" customWidth="1"/>
    <col min="9481" max="9481" width="47.42578125" style="132" customWidth="1"/>
    <col min="9482" max="9727" width="11.42578125" style="132"/>
    <col min="9728" max="9728" width="5.28515625" style="132" customWidth="1"/>
    <col min="9729" max="9729" width="63.42578125" style="132" customWidth="1"/>
    <col min="9730" max="9730" width="20" style="132" customWidth="1"/>
    <col min="9731" max="9731" width="19.42578125" style="132" customWidth="1"/>
    <col min="9732" max="9732" width="25.42578125" style="132" customWidth="1"/>
    <col min="9733" max="9733" width="13.42578125" style="132" customWidth="1"/>
    <col min="9734" max="9734" width="20" style="132" customWidth="1"/>
    <col min="9735" max="9735" width="54.42578125" style="132" customWidth="1"/>
    <col min="9736" max="9736" width="34.85546875" style="132" customWidth="1"/>
    <col min="9737" max="9737" width="47.42578125" style="132" customWidth="1"/>
    <col min="9738" max="9983" width="11.42578125" style="132"/>
    <col min="9984" max="9984" width="5.28515625" style="132" customWidth="1"/>
    <col min="9985" max="9985" width="63.42578125" style="132" customWidth="1"/>
    <col min="9986" max="9986" width="20" style="132" customWidth="1"/>
    <col min="9987" max="9987" width="19.42578125" style="132" customWidth="1"/>
    <col min="9988" max="9988" width="25.42578125" style="132" customWidth="1"/>
    <col min="9989" max="9989" width="13.42578125" style="132" customWidth="1"/>
    <col min="9990" max="9990" width="20" style="132" customWidth="1"/>
    <col min="9991" max="9991" width="54.42578125" style="132" customWidth="1"/>
    <col min="9992" max="9992" width="34.85546875" style="132" customWidth="1"/>
    <col min="9993" max="9993" width="47.42578125" style="132" customWidth="1"/>
    <col min="9994" max="10239" width="11.42578125" style="132"/>
    <col min="10240" max="10240" width="5.28515625" style="132" customWidth="1"/>
    <col min="10241" max="10241" width="63.42578125" style="132" customWidth="1"/>
    <col min="10242" max="10242" width="20" style="132" customWidth="1"/>
    <col min="10243" max="10243" width="19.42578125" style="132" customWidth="1"/>
    <col min="10244" max="10244" width="25.42578125" style="132" customWidth="1"/>
    <col min="10245" max="10245" width="13.42578125" style="132" customWidth="1"/>
    <col min="10246" max="10246" width="20" style="132" customWidth="1"/>
    <col min="10247" max="10247" width="54.42578125" style="132" customWidth="1"/>
    <col min="10248" max="10248" width="34.85546875" style="132" customWidth="1"/>
    <col min="10249" max="10249" width="47.42578125" style="132" customWidth="1"/>
    <col min="10250" max="10495" width="11.42578125" style="132"/>
    <col min="10496" max="10496" width="5.28515625" style="132" customWidth="1"/>
    <col min="10497" max="10497" width="63.42578125" style="132" customWidth="1"/>
    <col min="10498" max="10498" width="20" style="132" customWidth="1"/>
    <col min="10499" max="10499" width="19.42578125" style="132" customWidth="1"/>
    <col min="10500" max="10500" width="25.42578125" style="132" customWidth="1"/>
    <col min="10501" max="10501" width="13.42578125" style="132" customWidth="1"/>
    <col min="10502" max="10502" width="20" style="132" customWidth="1"/>
    <col min="10503" max="10503" width="54.42578125" style="132" customWidth="1"/>
    <col min="10504" max="10504" width="34.85546875" style="132" customWidth="1"/>
    <col min="10505" max="10505" width="47.42578125" style="132" customWidth="1"/>
    <col min="10506" max="10751" width="11.42578125" style="132"/>
    <col min="10752" max="10752" width="5.28515625" style="132" customWidth="1"/>
    <col min="10753" max="10753" width="63.42578125" style="132" customWidth="1"/>
    <col min="10754" max="10754" width="20" style="132" customWidth="1"/>
    <col min="10755" max="10755" width="19.42578125" style="132" customWidth="1"/>
    <col min="10756" max="10756" width="25.42578125" style="132" customWidth="1"/>
    <col min="10757" max="10757" width="13.42578125" style="132" customWidth="1"/>
    <col min="10758" max="10758" width="20" style="132" customWidth="1"/>
    <col min="10759" max="10759" width="54.42578125" style="132" customWidth="1"/>
    <col min="10760" max="10760" width="34.85546875" style="132" customWidth="1"/>
    <col min="10761" max="10761" width="47.42578125" style="132" customWidth="1"/>
    <col min="10762" max="11007" width="11.42578125" style="132"/>
    <col min="11008" max="11008" width="5.28515625" style="132" customWidth="1"/>
    <col min="11009" max="11009" width="63.42578125" style="132" customWidth="1"/>
    <col min="11010" max="11010" width="20" style="132" customWidth="1"/>
    <col min="11011" max="11011" width="19.42578125" style="132" customWidth="1"/>
    <col min="11012" max="11012" width="25.42578125" style="132" customWidth="1"/>
    <col min="11013" max="11013" width="13.42578125" style="132" customWidth="1"/>
    <col min="11014" max="11014" width="20" style="132" customWidth="1"/>
    <col min="11015" max="11015" width="54.42578125" style="132" customWidth="1"/>
    <col min="11016" max="11016" width="34.85546875" style="132" customWidth="1"/>
    <col min="11017" max="11017" width="47.42578125" style="132" customWidth="1"/>
    <col min="11018" max="11263" width="11.42578125" style="132"/>
    <col min="11264" max="11264" width="5.28515625" style="132" customWidth="1"/>
    <col min="11265" max="11265" width="63.42578125" style="132" customWidth="1"/>
    <col min="11266" max="11266" width="20" style="132" customWidth="1"/>
    <col min="11267" max="11267" width="19.42578125" style="132" customWidth="1"/>
    <col min="11268" max="11268" width="25.42578125" style="132" customWidth="1"/>
    <col min="11269" max="11269" width="13.42578125" style="132" customWidth="1"/>
    <col min="11270" max="11270" width="20" style="132" customWidth="1"/>
    <col min="11271" max="11271" width="54.42578125" style="132" customWidth="1"/>
    <col min="11272" max="11272" width="34.85546875" style="132" customWidth="1"/>
    <col min="11273" max="11273" width="47.42578125" style="132" customWidth="1"/>
    <col min="11274" max="11519" width="11.42578125" style="132"/>
    <col min="11520" max="11520" width="5.28515625" style="132" customWidth="1"/>
    <col min="11521" max="11521" width="63.42578125" style="132" customWidth="1"/>
    <col min="11522" max="11522" width="20" style="132" customWidth="1"/>
    <col min="11523" max="11523" width="19.42578125" style="132" customWidth="1"/>
    <col min="11524" max="11524" width="25.42578125" style="132" customWidth="1"/>
    <col min="11525" max="11525" width="13.42578125" style="132" customWidth="1"/>
    <col min="11526" max="11526" width="20" style="132" customWidth="1"/>
    <col min="11527" max="11527" width="54.42578125" style="132" customWidth="1"/>
    <col min="11528" max="11528" width="34.85546875" style="132" customWidth="1"/>
    <col min="11529" max="11529" width="47.42578125" style="132" customWidth="1"/>
    <col min="11530" max="11775" width="11.42578125" style="132"/>
    <col min="11776" max="11776" width="5.28515625" style="132" customWidth="1"/>
    <col min="11777" max="11777" width="63.42578125" style="132" customWidth="1"/>
    <col min="11778" max="11778" width="20" style="132" customWidth="1"/>
    <col min="11779" max="11779" width="19.42578125" style="132" customWidth="1"/>
    <col min="11780" max="11780" width="25.42578125" style="132" customWidth="1"/>
    <col min="11781" max="11781" width="13.42578125" style="132" customWidth="1"/>
    <col min="11782" max="11782" width="20" style="132" customWidth="1"/>
    <col min="11783" max="11783" width="54.42578125" style="132" customWidth="1"/>
    <col min="11784" max="11784" width="34.85546875" style="132" customWidth="1"/>
    <col min="11785" max="11785" width="47.42578125" style="132" customWidth="1"/>
    <col min="11786" max="12031" width="11.42578125" style="132"/>
    <col min="12032" max="12032" width="5.28515625" style="132" customWidth="1"/>
    <col min="12033" max="12033" width="63.42578125" style="132" customWidth="1"/>
    <col min="12034" max="12034" width="20" style="132" customWidth="1"/>
    <col min="12035" max="12035" width="19.42578125" style="132" customWidth="1"/>
    <col min="12036" max="12036" width="25.42578125" style="132" customWidth="1"/>
    <col min="12037" max="12037" width="13.42578125" style="132" customWidth="1"/>
    <col min="12038" max="12038" width="20" style="132" customWidth="1"/>
    <col min="12039" max="12039" width="54.42578125" style="132" customWidth="1"/>
    <col min="12040" max="12040" width="34.85546875" style="132" customWidth="1"/>
    <col min="12041" max="12041" width="47.42578125" style="132" customWidth="1"/>
    <col min="12042" max="12287" width="11.42578125" style="132"/>
    <col min="12288" max="12288" width="5.28515625" style="132" customWidth="1"/>
    <col min="12289" max="12289" width="63.42578125" style="132" customWidth="1"/>
    <col min="12290" max="12290" width="20" style="132" customWidth="1"/>
    <col min="12291" max="12291" width="19.42578125" style="132" customWidth="1"/>
    <col min="12292" max="12292" width="25.42578125" style="132" customWidth="1"/>
    <col min="12293" max="12293" width="13.42578125" style="132" customWidth="1"/>
    <col min="12294" max="12294" width="20" style="132" customWidth="1"/>
    <col min="12295" max="12295" width="54.42578125" style="132" customWidth="1"/>
    <col min="12296" max="12296" width="34.85546875" style="132" customWidth="1"/>
    <col min="12297" max="12297" width="47.42578125" style="132" customWidth="1"/>
    <col min="12298" max="12543" width="11.42578125" style="132"/>
    <col min="12544" max="12544" width="5.28515625" style="132" customWidth="1"/>
    <col min="12545" max="12545" width="63.42578125" style="132" customWidth="1"/>
    <col min="12546" max="12546" width="20" style="132" customWidth="1"/>
    <col min="12547" max="12547" width="19.42578125" style="132" customWidth="1"/>
    <col min="12548" max="12548" width="25.42578125" style="132" customWidth="1"/>
    <col min="12549" max="12549" width="13.42578125" style="132" customWidth="1"/>
    <col min="12550" max="12550" width="20" style="132" customWidth="1"/>
    <col min="12551" max="12551" width="54.42578125" style="132" customWidth="1"/>
    <col min="12552" max="12552" width="34.85546875" style="132" customWidth="1"/>
    <col min="12553" max="12553" width="47.42578125" style="132" customWidth="1"/>
    <col min="12554" max="12799" width="11.42578125" style="132"/>
    <col min="12800" max="12800" width="5.28515625" style="132" customWidth="1"/>
    <col min="12801" max="12801" width="63.42578125" style="132" customWidth="1"/>
    <col min="12802" max="12802" width="20" style="132" customWidth="1"/>
    <col min="12803" max="12803" width="19.42578125" style="132" customWidth="1"/>
    <col min="12804" max="12804" width="25.42578125" style="132" customWidth="1"/>
    <col min="12805" max="12805" width="13.42578125" style="132" customWidth="1"/>
    <col min="12806" max="12806" width="20" style="132" customWidth="1"/>
    <col min="12807" max="12807" width="54.42578125" style="132" customWidth="1"/>
    <col min="12808" max="12808" width="34.85546875" style="132" customWidth="1"/>
    <col min="12809" max="12809" width="47.42578125" style="132" customWidth="1"/>
    <col min="12810" max="13055" width="11.42578125" style="132"/>
    <col min="13056" max="13056" width="5.28515625" style="132" customWidth="1"/>
    <col min="13057" max="13057" width="63.42578125" style="132" customWidth="1"/>
    <col min="13058" max="13058" width="20" style="132" customWidth="1"/>
    <col min="13059" max="13059" width="19.42578125" style="132" customWidth="1"/>
    <col min="13060" max="13060" width="25.42578125" style="132" customWidth="1"/>
    <col min="13061" max="13061" width="13.42578125" style="132" customWidth="1"/>
    <col min="13062" max="13062" width="20" style="132" customWidth="1"/>
    <col min="13063" max="13063" width="54.42578125" style="132" customWidth="1"/>
    <col min="13064" max="13064" width="34.85546875" style="132" customWidth="1"/>
    <col min="13065" max="13065" width="47.42578125" style="132" customWidth="1"/>
    <col min="13066" max="13311" width="11.42578125" style="132"/>
    <col min="13312" max="13312" width="5.28515625" style="132" customWidth="1"/>
    <col min="13313" max="13313" width="63.42578125" style="132" customWidth="1"/>
    <col min="13314" max="13314" width="20" style="132" customWidth="1"/>
    <col min="13315" max="13315" width="19.42578125" style="132" customWidth="1"/>
    <col min="13316" max="13316" width="25.42578125" style="132" customWidth="1"/>
    <col min="13317" max="13317" width="13.42578125" style="132" customWidth="1"/>
    <col min="13318" max="13318" width="20" style="132" customWidth="1"/>
    <col min="13319" max="13319" width="54.42578125" style="132" customWidth="1"/>
    <col min="13320" max="13320" width="34.85546875" style="132" customWidth="1"/>
    <col min="13321" max="13321" width="47.42578125" style="132" customWidth="1"/>
    <col min="13322" max="13567" width="11.42578125" style="132"/>
    <col min="13568" max="13568" width="5.28515625" style="132" customWidth="1"/>
    <col min="13569" max="13569" width="63.42578125" style="132" customWidth="1"/>
    <col min="13570" max="13570" width="20" style="132" customWidth="1"/>
    <col min="13571" max="13571" width="19.42578125" style="132" customWidth="1"/>
    <col min="13572" max="13572" width="25.42578125" style="132" customWidth="1"/>
    <col min="13573" max="13573" width="13.42578125" style="132" customWidth="1"/>
    <col min="13574" max="13574" width="20" style="132" customWidth="1"/>
    <col min="13575" max="13575" width="54.42578125" style="132" customWidth="1"/>
    <col min="13576" max="13576" width="34.85546875" style="132" customWidth="1"/>
    <col min="13577" max="13577" width="47.42578125" style="132" customWidth="1"/>
    <col min="13578" max="13823" width="11.42578125" style="132"/>
    <col min="13824" max="13824" width="5.28515625" style="132" customWidth="1"/>
    <col min="13825" max="13825" width="63.42578125" style="132" customWidth="1"/>
    <col min="13826" max="13826" width="20" style="132" customWidth="1"/>
    <col min="13827" max="13827" width="19.42578125" style="132" customWidth="1"/>
    <col min="13828" max="13828" width="25.42578125" style="132" customWidth="1"/>
    <col min="13829" max="13829" width="13.42578125" style="132" customWidth="1"/>
    <col min="13830" max="13830" width="20" style="132" customWidth="1"/>
    <col min="13831" max="13831" width="54.42578125" style="132" customWidth="1"/>
    <col min="13832" max="13832" width="34.85546875" style="132" customWidth="1"/>
    <col min="13833" max="13833" width="47.42578125" style="132" customWidth="1"/>
    <col min="13834" max="14079" width="11.42578125" style="132"/>
    <col min="14080" max="14080" width="5.28515625" style="132" customWidth="1"/>
    <col min="14081" max="14081" width="63.42578125" style="132" customWidth="1"/>
    <col min="14082" max="14082" width="20" style="132" customWidth="1"/>
    <col min="14083" max="14083" width="19.42578125" style="132" customWidth="1"/>
    <col min="14084" max="14084" width="25.42578125" style="132" customWidth="1"/>
    <col min="14085" max="14085" width="13.42578125" style="132" customWidth="1"/>
    <col min="14086" max="14086" width="20" style="132" customWidth="1"/>
    <col min="14087" max="14087" width="54.42578125" style="132" customWidth="1"/>
    <col min="14088" max="14088" width="34.85546875" style="132" customWidth="1"/>
    <col min="14089" max="14089" width="47.42578125" style="132" customWidth="1"/>
    <col min="14090" max="14335" width="11.42578125" style="132"/>
    <col min="14336" max="14336" width="5.28515625" style="132" customWidth="1"/>
    <col min="14337" max="14337" width="63.42578125" style="132" customWidth="1"/>
    <col min="14338" max="14338" width="20" style="132" customWidth="1"/>
    <col min="14339" max="14339" width="19.42578125" style="132" customWidth="1"/>
    <col min="14340" max="14340" width="25.42578125" style="132" customWidth="1"/>
    <col min="14341" max="14341" width="13.42578125" style="132" customWidth="1"/>
    <col min="14342" max="14342" width="20" style="132" customWidth="1"/>
    <col min="14343" max="14343" width="54.42578125" style="132" customWidth="1"/>
    <col min="14344" max="14344" width="34.85546875" style="132" customWidth="1"/>
    <col min="14345" max="14345" width="47.42578125" style="132" customWidth="1"/>
    <col min="14346" max="14591" width="11.42578125" style="132"/>
    <col min="14592" max="14592" width="5.28515625" style="132" customWidth="1"/>
    <col min="14593" max="14593" width="63.42578125" style="132" customWidth="1"/>
    <col min="14594" max="14594" width="20" style="132" customWidth="1"/>
    <col min="14595" max="14595" width="19.42578125" style="132" customWidth="1"/>
    <col min="14596" max="14596" width="25.42578125" style="132" customWidth="1"/>
    <col min="14597" max="14597" width="13.42578125" style="132" customWidth="1"/>
    <col min="14598" max="14598" width="20" style="132" customWidth="1"/>
    <col min="14599" max="14599" width="54.42578125" style="132" customWidth="1"/>
    <col min="14600" max="14600" width="34.85546875" style="132" customWidth="1"/>
    <col min="14601" max="14601" width="47.42578125" style="132" customWidth="1"/>
    <col min="14602" max="14847" width="11.42578125" style="132"/>
    <col min="14848" max="14848" width="5.28515625" style="132" customWidth="1"/>
    <col min="14849" max="14849" width="63.42578125" style="132" customWidth="1"/>
    <col min="14850" max="14850" width="20" style="132" customWidth="1"/>
    <col min="14851" max="14851" width="19.42578125" style="132" customWidth="1"/>
    <col min="14852" max="14852" width="25.42578125" style="132" customWidth="1"/>
    <col min="14853" max="14853" width="13.42578125" style="132" customWidth="1"/>
    <col min="14854" max="14854" width="20" style="132" customWidth="1"/>
    <col min="14855" max="14855" width="54.42578125" style="132" customWidth="1"/>
    <col min="14856" max="14856" width="34.85546875" style="132" customWidth="1"/>
    <col min="14857" max="14857" width="47.42578125" style="132" customWidth="1"/>
    <col min="14858" max="15103" width="11.42578125" style="132"/>
    <col min="15104" max="15104" width="5.28515625" style="132" customWidth="1"/>
    <col min="15105" max="15105" width="63.42578125" style="132" customWidth="1"/>
    <col min="15106" max="15106" width="20" style="132" customWidth="1"/>
    <col min="15107" max="15107" width="19.42578125" style="132" customWidth="1"/>
    <col min="15108" max="15108" width="25.42578125" style="132" customWidth="1"/>
    <col min="15109" max="15109" width="13.42578125" style="132" customWidth="1"/>
    <col min="15110" max="15110" width="20" style="132" customWidth="1"/>
    <col min="15111" max="15111" width="54.42578125" style="132" customWidth="1"/>
    <col min="15112" max="15112" width="34.85546875" style="132" customWidth="1"/>
    <col min="15113" max="15113" width="47.42578125" style="132" customWidth="1"/>
    <col min="15114" max="15359" width="11.42578125" style="132"/>
    <col min="15360" max="15360" width="5.28515625" style="132" customWidth="1"/>
    <col min="15361" max="15361" width="63.42578125" style="132" customWidth="1"/>
    <col min="15362" max="15362" width="20" style="132" customWidth="1"/>
    <col min="15363" max="15363" width="19.42578125" style="132" customWidth="1"/>
    <col min="15364" max="15364" width="25.42578125" style="132" customWidth="1"/>
    <col min="15365" max="15365" width="13.42578125" style="132" customWidth="1"/>
    <col min="15366" max="15366" width="20" style="132" customWidth="1"/>
    <col min="15367" max="15367" width="54.42578125" style="132" customWidth="1"/>
    <col min="15368" max="15368" width="34.85546875" style="132" customWidth="1"/>
    <col min="15369" max="15369" width="47.42578125" style="132" customWidth="1"/>
    <col min="15370" max="15615" width="11.42578125" style="132"/>
    <col min="15616" max="15616" width="5.28515625" style="132" customWidth="1"/>
    <col min="15617" max="15617" width="63.42578125" style="132" customWidth="1"/>
    <col min="15618" max="15618" width="20" style="132" customWidth="1"/>
    <col min="15619" max="15619" width="19.42578125" style="132" customWidth="1"/>
    <col min="15620" max="15620" width="25.42578125" style="132" customWidth="1"/>
    <col min="15621" max="15621" width="13.42578125" style="132" customWidth="1"/>
    <col min="15622" max="15622" width="20" style="132" customWidth="1"/>
    <col min="15623" max="15623" width="54.42578125" style="132" customWidth="1"/>
    <col min="15624" max="15624" width="34.85546875" style="132" customWidth="1"/>
    <col min="15625" max="15625" width="47.42578125" style="132" customWidth="1"/>
    <col min="15626" max="15871" width="11.42578125" style="132"/>
    <col min="15872" max="15872" width="5.28515625" style="132" customWidth="1"/>
    <col min="15873" max="15873" width="63.42578125" style="132" customWidth="1"/>
    <col min="15874" max="15874" width="20" style="132" customWidth="1"/>
    <col min="15875" max="15875" width="19.42578125" style="132" customWidth="1"/>
    <col min="15876" max="15876" width="25.42578125" style="132" customWidth="1"/>
    <col min="15877" max="15877" width="13.42578125" style="132" customWidth="1"/>
    <col min="15878" max="15878" width="20" style="132" customWidth="1"/>
    <col min="15879" max="15879" width="54.42578125" style="132" customWidth="1"/>
    <col min="15880" max="15880" width="34.85546875" style="132" customWidth="1"/>
    <col min="15881" max="15881" width="47.42578125" style="132" customWidth="1"/>
    <col min="15882" max="16127" width="11.42578125" style="132"/>
    <col min="16128" max="16128" width="5.28515625" style="132" customWidth="1"/>
    <col min="16129" max="16129" width="63.42578125" style="132" customWidth="1"/>
    <col min="16130" max="16130" width="20" style="132" customWidth="1"/>
    <col min="16131" max="16131" width="19.42578125" style="132" customWidth="1"/>
    <col min="16132" max="16132" width="25.42578125" style="132" customWidth="1"/>
    <col min="16133" max="16133" width="13.42578125" style="132" customWidth="1"/>
    <col min="16134" max="16134" width="20" style="132" customWidth="1"/>
    <col min="16135" max="16135" width="54.42578125" style="132" customWidth="1"/>
    <col min="16136" max="16136" width="34.85546875" style="132" customWidth="1"/>
    <col min="16137" max="16137" width="47.42578125" style="132" customWidth="1"/>
    <col min="16138" max="16384" width="11.42578125" style="132"/>
  </cols>
  <sheetData>
    <row r="1" spans="1:11" s="125" customFormat="1" ht="128.25" customHeight="1" thickBot="1" x14ac:dyDescent="0.25">
      <c r="A1" s="126"/>
      <c r="B1" s="127"/>
      <c r="C1" s="128"/>
      <c r="D1" s="128"/>
      <c r="E1" s="129"/>
      <c r="F1" s="128"/>
      <c r="G1" s="128"/>
      <c r="H1" s="128"/>
      <c r="I1" s="128"/>
    </row>
    <row r="2" spans="1:11" s="125" customFormat="1" ht="60" customHeight="1" thickBot="1" x14ac:dyDescent="0.25">
      <c r="A2" s="525" t="s">
        <v>0</v>
      </c>
      <c r="B2" s="526"/>
      <c r="C2" s="527" t="s">
        <v>758</v>
      </c>
      <c r="D2" s="528"/>
      <c r="E2" s="528"/>
      <c r="F2" s="528"/>
      <c r="G2" s="529"/>
      <c r="H2" s="130" t="s">
        <v>2</v>
      </c>
      <c r="I2" s="131" t="s">
        <v>1031</v>
      </c>
    </row>
    <row r="3" spans="1:11" ht="48.75" customHeight="1" x14ac:dyDescent="0.2">
      <c r="A3" s="530" t="s">
        <v>3</v>
      </c>
      <c r="B3" s="530"/>
      <c r="C3" s="530"/>
      <c r="D3" s="530"/>
      <c r="E3" s="530"/>
      <c r="F3" s="530"/>
      <c r="G3" s="530"/>
      <c r="H3" s="530"/>
      <c r="I3" s="133" t="s">
        <v>4</v>
      </c>
    </row>
    <row r="4" spans="1:11" s="134" customFormat="1" ht="63.75" customHeight="1" x14ac:dyDescent="0.2">
      <c r="A4" s="135" t="s">
        <v>5</v>
      </c>
      <c r="B4" s="133" t="s">
        <v>6</v>
      </c>
      <c r="C4" s="133" t="s">
        <v>7</v>
      </c>
      <c r="D4" s="133" t="s">
        <v>8</v>
      </c>
      <c r="E4" s="136" t="s">
        <v>9</v>
      </c>
      <c r="F4" s="133" t="s">
        <v>10</v>
      </c>
      <c r="G4" s="133" t="s">
        <v>11</v>
      </c>
      <c r="H4" s="133" t="s">
        <v>12</v>
      </c>
      <c r="I4" s="137" t="s">
        <v>13</v>
      </c>
    </row>
    <row r="5" spans="1:11" s="134" customFormat="1" ht="34.5" customHeight="1" x14ac:dyDescent="0.2">
      <c r="A5" s="113" t="s">
        <v>1032</v>
      </c>
      <c r="B5" s="105" t="s">
        <v>45</v>
      </c>
      <c r="C5" s="106" t="s">
        <v>771</v>
      </c>
      <c r="D5" s="106" t="s">
        <v>137</v>
      </c>
      <c r="E5" s="138" t="s">
        <v>1033</v>
      </c>
      <c r="F5" s="107">
        <v>43980</v>
      </c>
      <c r="G5" s="108" t="s">
        <v>1034</v>
      </c>
      <c r="H5" s="108" t="s">
        <v>34</v>
      </c>
      <c r="I5" s="139" t="s">
        <v>763</v>
      </c>
      <c r="J5" s="33"/>
      <c r="K5" s="33"/>
    </row>
    <row r="6" spans="1:11" ht="33" customHeight="1" x14ac:dyDescent="0.2">
      <c r="A6" s="113" t="s">
        <v>1035</v>
      </c>
      <c r="B6" s="105" t="s">
        <v>44</v>
      </c>
      <c r="C6" s="106" t="s">
        <v>760</v>
      </c>
      <c r="D6" s="106" t="s">
        <v>55</v>
      </c>
      <c r="E6" s="138" t="s">
        <v>772</v>
      </c>
      <c r="F6" s="107">
        <v>43921</v>
      </c>
      <c r="G6" s="108" t="s">
        <v>1036</v>
      </c>
      <c r="H6" s="108" t="s">
        <v>34</v>
      </c>
      <c r="I6" s="110" t="s">
        <v>763</v>
      </c>
      <c r="J6" s="30"/>
      <c r="K6" s="30"/>
    </row>
    <row r="7" spans="1:11" ht="96.75" customHeight="1" x14ac:dyDescent="0.2">
      <c r="A7" s="113" t="s">
        <v>759</v>
      </c>
      <c r="B7" s="105" t="s">
        <v>44</v>
      </c>
      <c r="C7" s="106" t="s">
        <v>760</v>
      </c>
      <c r="D7" s="106" t="s">
        <v>46</v>
      </c>
      <c r="E7" s="138" t="s">
        <v>761</v>
      </c>
      <c r="F7" s="107">
        <v>43585</v>
      </c>
      <c r="G7" s="140" t="s">
        <v>762</v>
      </c>
      <c r="H7" s="108" t="s">
        <v>34</v>
      </c>
      <c r="I7" s="139" t="s">
        <v>763</v>
      </c>
      <c r="J7" s="30"/>
      <c r="K7" s="30"/>
    </row>
    <row r="8" spans="1:11" ht="96.75" customHeight="1" x14ac:dyDescent="0.2">
      <c r="A8" s="113" t="s">
        <v>764</v>
      </c>
      <c r="B8" s="105" t="s">
        <v>44</v>
      </c>
      <c r="C8" s="106" t="s">
        <v>119</v>
      </c>
      <c r="D8" s="106" t="s">
        <v>19</v>
      </c>
      <c r="E8" s="141" t="s">
        <v>765</v>
      </c>
      <c r="F8" s="107">
        <v>43493</v>
      </c>
      <c r="G8" s="108" t="s">
        <v>766</v>
      </c>
      <c r="H8" s="108" t="s">
        <v>767</v>
      </c>
      <c r="I8" s="110" t="s">
        <v>763</v>
      </c>
      <c r="J8" s="30"/>
      <c r="K8" s="30"/>
    </row>
    <row r="9" spans="1:11" ht="96.75" customHeight="1" x14ac:dyDescent="0.2">
      <c r="A9" s="113" t="s">
        <v>759</v>
      </c>
      <c r="B9" s="105" t="s">
        <v>45</v>
      </c>
      <c r="C9" s="106" t="s">
        <v>77</v>
      </c>
      <c r="D9" s="106" t="s">
        <v>17</v>
      </c>
      <c r="E9" s="141" t="s">
        <v>768</v>
      </c>
      <c r="F9" s="107">
        <v>43461</v>
      </c>
      <c r="G9" s="108" t="s">
        <v>769</v>
      </c>
      <c r="H9" s="108" t="s">
        <v>1</v>
      </c>
      <c r="I9" s="110" t="s">
        <v>763</v>
      </c>
      <c r="J9" s="30"/>
      <c r="K9" s="30"/>
    </row>
    <row r="10" spans="1:11" ht="33" customHeight="1" x14ac:dyDescent="0.2">
      <c r="A10" s="113" t="s">
        <v>770</v>
      </c>
      <c r="B10" s="105" t="s">
        <v>45</v>
      </c>
      <c r="C10" s="106" t="s">
        <v>771</v>
      </c>
      <c r="D10" s="106" t="s">
        <v>78</v>
      </c>
      <c r="E10" s="138" t="s">
        <v>772</v>
      </c>
      <c r="F10" s="107">
        <v>43313</v>
      </c>
      <c r="G10" s="140" t="s">
        <v>773</v>
      </c>
      <c r="H10" s="108" t="s">
        <v>34</v>
      </c>
      <c r="I10" s="139" t="s">
        <v>763</v>
      </c>
      <c r="J10" s="30"/>
      <c r="K10" s="30"/>
    </row>
    <row r="11" spans="1:11" ht="33" customHeight="1" x14ac:dyDescent="0.2">
      <c r="A11" s="113" t="s">
        <v>770</v>
      </c>
      <c r="B11" s="105" t="s">
        <v>44</v>
      </c>
      <c r="C11" s="106" t="s">
        <v>527</v>
      </c>
      <c r="D11" s="106" t="s">
        <v>35</v>
      </c>
      <c r="E11" s="138">
        <v>612</v>
      </c>
      <c r="F11" s="107">
        <v>43194</v>
      </c>
      <c r="G11" s="140" t="s">
        <v>774</v>
      </c>
      <c r="H11" s="108" t="s">
        <v>34</v>
      </c>
      <c r="I11" s="139" t="s">
        <v>763</v>
      </c>
      <c r="J11" s="30"/>
      <c r="K11" s="30"/>
    </row>
    <row r="12" spans="1:11" ht="33" customHeight="1" x14ac:dyDescent="0.2">
      <c r="A12" s="113" t="s">
        <v>770</v>
      </c>
      <c r="B12" s="105" t="s">
        <v>44</v>
      </c>
      <c r="C12" s="106" t="s">
        <v>527</v>
      </c>
      <c r="D12" s="106" t="s">
        <v>35</v>
      </c>
      <c r="E12" s="138">
        <v>2199</v>
      </c>
      <c r="F12" s="107">
        <v>42319</v>
      </c>
      <c r="G12" s="140" t="s">
        <v>775</v>
      </c>
      <c r="H12" s="108" t="s">
        <v>34</v>
      </c>
      <c r="I12" s="139" t="s">
        <v>763</v>
      </c>
      <c r="J12" s="30"/>
      <c r="K12" s="30"/>
    </row>
    <row r="13" spans="1:11" ht="33" customHeight="1" x14ac:dyDescent="0.2">
      <c r="A13" s="113" t="s">
        <v>770</v>
      </c>
      <c r="B13" s="105" t="s">
        <v>44</v>
      </c>
      <c r="C13" s="106" t="s">
        <v>527</v>
      </c>
      <c r="D13" s="106" t="s">
        <v>35</v>
      </c>
      <c r="E13" s="138">
        <v>1862</v>
      </c>
      <c r="F13" s="107">
        <v>42263</v>
      </c>
      <c r="G13" s="140" t="s">
        <v>775</v>
      </c>
      <c r="H13" s="108" t="s">
        <v>34</v>
      </c>
      <c r="I13" s="139" t="s">
        <v>763</v>
      </c>
      <c r="J13" s="30"/>
      <c r="K13" s="30"/>
    </row>
    <row r="14" spans="1:11" ht="33" customHeight="1" x14ac:dyDescent="0.2">
      <c r="A14" s="113" t="s">
        <v>770</v>
      </c>
      <c r="B14" s="105" t="s">
        <v>44</v>
      </c>
      <c r="C14" s="106" t="s">
        <v>527</v>
      </c>
      <c r="D14" s="106" t="s">
        <v>35</v>
      </c>
      <c r="E14" s="138">
        <v>1494</v>
      </c>
      <c r="F14" s="107">
        <v>42198</v>
      </c>
      <c r="G14" s="140" t="s">
        <v>776</v>
      </c>
      <c r="H14" s="108" t="s">
        <v>34</v>
      </c>
      <c r="I14" s="139" t="s">
        <v>763</v>
      </c>
      <c r="J14" s="30"/>
      <c r="K14" s="30"/>
    </row>
    <row r="15" spans="1:11" ht="112.5" customHeight="1" x14ac:dyDescent="0.2">
      <c r="A15" s="113" t="s">
        <v>777</v>
      </c>
      <c r="B15" s="105" t="s">
        <v>44</v>
      </c>
      <c r="C15" s="106" t="s">
        <v>119</v>
      </c>
      <c r="D15" s="106" t="s">
        <v>19</v>
      </c>
      <c r="E15" s="138">
        <v>1755</v>
      </c>
      <c r="F15" s="107">
        <v>42185</v>
      </c>
      <c r="G15" s="140" t="s">
        <v>778</v>
      </c>
      <c r="H15" s="108" t="s">
        <v>34</v>
      </c>
      <c r="I15" s="139" t="s">
        <v>763</v>
      </c>
      <c r="J15" s="30"/>
      <c r="K15" s="30"/>
    </row>
    <row r="16" spans="1:11" ht="112.5" customHeight="1" x14ac:dyDescent="0.2">
      <c r="A16" s="113" t="s">
        <v>779</v>
      </c>
      <c r="B16" s="105" t="s">
        <v>44</v>
      </c>
      <c r="C16" s="106" t="s">
        <v>527</v>
      </c>
      <c r="D16" s="106" t="s">
        <v>35</v>
      </c>
      <c r="E16" s="138">
        <v>1080</v>
      </c>
      <c r="F16" s="107">
        <v>42150</v>
      </c>
      <c r="G16" s="140" t="s">
        <v>780</v>
      </c>
      <c r="H16" s="108" t="s">
        <v>34</v>
      </c>
      <c r="I16" s="139" t="s">
        <v>763</v>
      </c>
      <c r="J16" s="30"/>
      <c r="K16" s="30"/>
    </row>
    <row r="17" spans="1:11" s="142" customFormat="1" ht="112.5" customHeight="1" x14ac:dyDescent="0.2">
      <c r="A17" s="113" t="s">
        <v>781</v>
      </c>
      <c r="B17" s="105" t="s">
        <v>44</v>
      </c>
      <c r="C17" s="106" t="s">
        <v>527</v>
      </c>
      <c r="D17" s="106" t="s">
        <v>17</v>
      </c>
      <c r="E17" s="141" t="s">
        <v>31</v>
      </c>
      <c r="F17" s="107">
        <v>42150</v>
      </c>
      <c r="G17" s="108" t="s">
        <v>542</v>
      </c>
      <c r="H17" s="108" t="s">
        <v>1</v>
      </c>
      <c r="I17" s="110" t="s">
        <v>763</v>
      </c>
      <c r="J17" s="30"/>
      <c r="K17" s="30"/>
    </row>
    <row r="18" spans="1:11" ht="112.5" customHeight="1" x14ac:dyDescent="0.2">
      <c r="A18" s="113" t="s">
        <v>779</v>
      </c>
      <c r="B18" s="105" t="s">
        <v>45</v>
      </c>
      <c r="C18" s="106" t="s">
        <v>771</v>
      </c>
      <c r="D18" s="106" t="s">
        <v>137</v>
      </c>
      <c r="E18" s="138" t="s">
        <v>772</v>
      </c>
      <c r="F18" s="107">
        <v>42055</v>
      </c>
      <c r="G18" s="140" t="s">
        <v>782</v>
      </c>
      <c r="H18" s="108" t="s">
        <v>34</v>
      </c>
      <c r="I18" s="139" t="s">
        <v>763</v>
      </c>
      <c r="J18" s="30"/>
      <c r="K18" s="30"/>
    </row>
    <row r="19" spans="1:11" ht="112.5" customHeight="1" x14ac:dyDescent="0.2">
      <c r="A19" s="113" t="s">
        <v>779</v>
      </c>
      <c r="B19" s="105" t="s">
        <v>44</v>
      </c>
      <c r="C19" s="106" t="s">
        <v>760</v>
      </c>
      <c r="D19" s="106" t="s">
        <v>46</v>
      </c>
      <c r="E19" s="138" t="s">
        <v>783</v>
      </c>
      <c r="F19" s="107">
        <v>42052</v>
      </c>
      <c r="G19" s="140" t="s">
        <v>784</v>
      </c>
      <c r="H19" s="108" t="s">
        <v>34</v>
      </c>
      <c r="I19" s="139" t="s">
        <v>763</v>
      </c>
      <c r="J19" s="30"/>
      <c r="K19" s="30"/>
    </row>
    <row r="20" spans="1:11" ht="112.5" customHeight="1" x14ac:dyDescent="0.2">
      <c r="A20" s="113" t="s">
        <v>759</v>
      </c>
      <c r="B20" s="105" t="s">
        <v>44</v>
      </c>
      <c r="C20" s="106" t="s">
        <v>527</v>
      </c>
      <c r="D20" s="106" t="s">
        <v>35</v>
      </c>
      <c r="E20" s="138">
        <v>106</v>
      </c>
      <c r="F20" s="107">
        <v>42025</v>
      </c>
      <c r="G20" s="140" t="s">
        <v>785</v>
      </c>
      <c r="H20" s="108" t="s">
        <v>34</v>
      </c>
      <c r="I20" s="139" t="s">
        <v>763</v>
      </c>
      <c r="J20" s="30"/>
      <c r="K20" s="30"/>
    </row>
    <row r="21" spans="1:11" ht="112.5" customHeight="1" x14ac:dyDescent="0.2">
      <c r="A21" s="113" t="s">
        <v>781</v>
      </c>
      <c r="B21" s="105" t="s">
        <v>44</v>
      </c>
      <c r="C21" s="106" t="s">
        <v>527</v>
      </c>
      <c r="D21" s="106" t="s">
        <v>35</v>
      </c>
      <c r="E21" s="138" t="s">
        <v>786</v>
      </c>
      <c r="F21" s="107">
        <v>42024</v>
      </c>
      <c r="G21" s="108" t="s">
        <v>787</v>
      </c>
      <c r="H21" s="108" t="s">
        <v>788</v>
      </c>
      <c r="I21" s="110" t="s">
        <v>763</v>
      </c>
      <c r="J21" s="30"/>
      <c r="K21" s="30"/>
    </row>
    <row r="22" spans="1:11" ht="112.5" customHeight="1" x14ac:dyDescent="0.2">
      <c r="A22" s="113" t="s">
        <v>777</v>
      </c>
      <c r="B22" s="105" t="s">
        <v>44</v>
      </c>
      <c r="C22" s="106" t="s">
        <v>527</v>
      </c>
      <c r="D22" s="106" t="s">
        <v>35</v>
      </c>
      <c r="E22" s="141" t="s">
        <v>789</v>
      </c>
      <c r="F22" s="107">
        <v>41985</v>
      </c>
      <c r="G22" s="108" t="s">
        <v>143</v>
      </c>
      <c r="H22" s="108" t="s">
        <v>1</v>
      </c>
      <c r="I22" s="110" t="s">
        <v>763</v>
      </c>
      <c r="J22" s="30"/>
      <c r="K22" s="30"/>
    </row>
    <row r="23" spans="1:11" ht="112.5" customHeight="1" x14ac:dyDescent="0.2">
      <c r="A23" s="113" t="s">
        <v>790</v>
      </c>
      <c r="B23" s="105" t="s">
        <v>44</v>
      </c>
      <c r="C23" s="106" t="s">
        <v>760</v>
      </c>
      <c r="D23" s="106" t="s">
        <v>46</v>
      </c>
      <c r="E23" s="138" t="s">
        <v>791</v>
      </c>
      <c r="F23" s="107">
        <v>41943</v>
      </c>
      <c r="G23" s="140" t="s">
        <v>792</v>
      </c>
      <c r="H23" s="108" t="s">
        <v>34</v>
      </c>
      <c r="I23" s="139" t="s">
        <v>763</v>
      </c>
      <c r="J23" s="30"/>
      <c r="K23" s="30"/>
    </row>
    <row r="24" spans="1:11" ht="112.5" customHeight="1" x14ac:dyDescent="0.2">
      <c r="A24" s="113" t="s">
        <v>793</v>
      </c>
      <c r="B24" s="105" t="s">
        <v>44</v>
      </c>
      <c r="C24" s="106" t="s">
        <v>760</v>
      </c>
      <c r="D24" s="106" t="s">
        <v>46</v>
      </c>
      <c r="E24" s="138" t="s">
        <v>794</v>
      </c>
      <c r="F24" s="107">
        <v>41927</v>
      </c>
      <c r="G24" s="140" t="s">
        <v>795</v>
      </c>
      <c r="H24" s="108" t="s">
        <v>34</v>
      </c>
      <c r="I24" s="139" t="s">
        <v>763</v>
      </c>
      <c r="J24" s="30"/>
      <c r="K24" s="30"/>
    </row>
    <row r="25" spans="1:11" ht="112.5" customHeight="1" x14ac:dyDescent="0.2">
      <c r="A25" s="113" t="s">
        <v>796</v>
      </c>
      <c r="B25" s="105" t="s">
        <v>44</v>
      </c>
      <c r="C25" s="106" t="s">
        <v>527</v>
      </c>
      <c r="D25" s="106" t="s">
        <v>35</v>
      </c>
      <c r="E25" s="138">
        <v>1100</v>
      </c>
      <c r="F25" s="107">
        <v>41807</v>
      </c>
      <c r="G25" s="140" t="s">
        <v>797</v>
      </c>
      <c r="H25" s="108" t="s">
        <v>34</v>
      </c>
      <c r="I25" s="139" t="s">
        <v>763</v>
      </c>
      <c r="J25" s="30"/>
      <c r="K25" s="30"/>
    </row>
    <row r="26" spans="1:11" ht="112.5" customHeight="1" x14ac:dyDescent="0.2">
      <c r="A26" s="113" t="s">
        <v>798</v>
      </c>
      <c r="B26" s="105" t="s">
        <v>44</v>
      </c>
      <c r="C26" s="106" t="s">
        <v>119</v>
      </c>
      <c r="D26" s="106" t="s">
        <v>19</v>
      </c>
      <c r="E26" s="138" t="s">
        <v>29</v>
      </c>
      <c r="F26" s="107">
        <v>41704</v>
      </c>
      <c r="G26" s="108" t="s">
        <v>799</v>
      </c>
      <c r="H26" s="108" t="s">
        <v>800</v>
      </c>
      <c r="I26" s="110" t="s">
        <v>763</v>
      </c>
      <c r="J26" s="30"/>
      <c r="K26" s="30"/>
    </row>
    <row r="27" spans="1:11" s="142" customFormat="1" ht="112.5" customHeight="1" x14ac:dyDescent="0.2">
      <c r="A27" s="113" t="s">
        <v>796</v>
      </c>
      <c r="B27" s="105" t="s">
        <v>44</v>
      </c>
      <c r="C27" s="106" t="s">
        <v>527</v>
      </c>
      <c r="D27" s="106" t="s">
        <v>35</v>
      </c>
      <c r="E27" s="138">
        <v>2758</v>
      </c>
      <c r="F27" s="107">
        <v>41604</v>
      </c>
      <c r="G27" s="140" t="s">
        <v>801</v>
      </c>
      <c r="H27" s="108" t="s">
        <v>34</v>
      </c>
      <c r="I27" s="139" t="s">
        <v>763</v>
      </c>
      <c r="J27" s="30"/>
      <c r="K27" s="30"/>
    </row>
    <row r="28" spans="1:11" ht="112.5" customHeight="1" x14ac:dyDescent="0.2">
      <c r="A28" s="113" t="s">
        <v>802</v>
      </c>
      <c r="B28" s="105" t="s">
        <v>44</v>
      </c>
      <c r="C28" s="106" t="s">
        <v>527</v>
      </c>
      <c r="D28" s="106" t="s">
        <v>35</v>
      </c>
      <c r="E28" s="138">
        <v>1515</v>
      </c>
      <c r="F28" s="107">
        <v>41474</v>
      </c>
      <c r="G28" s="140" t="s">
        <v>803</v>
      </c>
      <c r="H28" s="108" t="s">
        <v>34</v>
      </c>
      <c r="I28" s="139" t="s">
        <v>763</v>
      </c>
      <c r="J28" s="30"/>
      <c r="K28" s="30"/>
    </row>
    <row r="29" spans="1:11" ht="112.5" customHeight="1" x14ac:dyDescent="0.2">
      <c r="A29" s="113" t="s">
        <v>804</v>
      </c>
      <c r="B29" s="105" t="s">
        <v>44</v>
      </c>
      <c r="C29" s="106" t="s">
        <v>760</v>
      </c>
      <c r="D29" s="106" t="s">
        <v>46</v>
      </c>
      <c r="E29" s="138" t="s">
        <v>761</v>
      </c>
      <c r="F29" s="107">
        <v>41348</v>
      </c>
      <c r="G29" s="140" t="s">
        <v>805</v>
      </c>
      <c r="H29" s="108" t="s">
        <v>34</v>
      </c>
      <c r="I29" s="139" t="s">
        <v>763</v>
      </c>
      <c r="J29" s="30"/>
      <c r="K29" s="30"/>
    </row>
    <row r="30" spans="1:11" ht="33" customHeight="1" x14ac:dyDescent="0.2">
      <c r="A30" s="113" t="s">
        <v>779</v>
      </c>
      <c r="B30" s="105" t="s">
        <v>44</v>
      </c>
      <c r="C30" s="106" t="s">
        <v>760</v>
      </c>
      <c r="D30" s="106" t="s">
        <v>46</v>
      </c>
      <c r="E30" s="138" t="s">
        <v>806</v>
      </c>
      <c r="F30" s="107">
        <v>41348</v>
      </c>
      <c r="G30" s="140" t="s">
        <v>807</v>
      </c>
      <c r="H30" s="108" t="s">
        <v>34</v>
      </c>
      <c r="I30" s="139" t="s">
        <v>763</v>
      </c>
      <c r="J30" s="30"/>
      <c r="K30" s="30"/>
    </row>
    <row r="31" spans="1:11" ht="33" customHeight="1" x14ac:dyDescent="0.2">
      <c r="A31" s="113" t="s">
        <v>777</v>
      </c>
      <c r="B31" s="105" t="s">
        <v>44</v>
      </c>
      <c r="C31" s="106" t="s">
        <v>808</v>
      </c>
      <c r="D31" s="106" t="s">
        <v>35</v>
      </c>
      <c r="E31" s="138" t="s">
        <v>809</v>
      </c>
      <c r="F31" s="107">
        <v>41263</v>
      </c>
      <c r="G31" s="108" t="s">
        <v>810</v>
      </c>
      <c r="H31" s="108" t="s">
        <v>811</v>
      </c>
      <c r="I31" s="110" t="s">
        <v>763</v>
      </c>
      <c r="J31" s="30"/>
      <c r="K31" s="30"/>
    </row>
    <row r="32" spans="1:11" ht="33" customHeight="1" x14ac:dyDescent="0.2">
      <c r="A32" s="113" t="s">
        <v>779</v>
      </c>
      <c r="B32" s="105" t="s">
        <v>44</v>
      </c>
      <c r="C32" s="106" t="s">
        <v>527</v>
      </c>
      <c r="D32" s="106" t="s">
        <v>35</v>
      </c>
      <c r="E32" s="138" t="s">
        <v>812</v>
      </c>
      <c r="F32" s="107">
        <v>41255</v>
      </c>
      <c r="G32" s="140" t="s">
        <v>813</v>
      </c>
      <c r="H32" s="108" t="s">
        <v>34</v>
      </c>
      <c r="I32" s="139" t="s">
        <v>763</v>
      </c>
      <c r="J32" s="30"/>
      <c r="K32" s="30"/>
    </row>
    <row r="33" spans="1:11" ht="33" customHeight="1" x14ac:dyDescent="0.2">
      <c r="A33" s="113" t="s">
        <v>777</v>
      </c>
      <c r="B33" s="105" t="s">
        <v>44</v>
      </c>
      <c r="C33" s="106" t="s">
        <v>527</v>
      </c>
      <c r="D33" s="106" t="s">
        <v>78</v>
      </c>
      <c r="E33" s="141" t="s">
        <v>761</v>
      </c>
      <c r="F33" s="107">
        <v>41001</v>
      </c>
      <c r="G33" s="140" t="s">
        <v>814</v>
      </c>
      <c r="H33" s="108" t="s">
        <v>34</v>
      </c>
      <c r="I33" s="139" t="s">
        <v>763</v>
      </c>
      <c r="J33" s="30"/>
      <c r="K33" s="30"/>
    </row>
    <row r="34" spans="1:11" ht="33" customHeight="1" x14ac:dyDescent="0.2">
      <c r="A34" s="113" t="s">
        <v>777</v>
      </c>
      <c r="B34" s="105" t="s">
        <v>44</v>
      </c>
      <c r="C34" s="106" t="s">
        <v>527</v>
      </c>
      <c r="D34" s="106" t="s">
        <v>35</v>
      </c>
      <c r="E34" s="138" t="s">
        <v>815</v>
      </c>
      <c r="F34" s="107">
        <v>40918</v>
      </c>
      <c r="G34" s="108" t="s">
        <v>816</v>
      </c>
      <c r="H34" s="108" t="s">
        <v>817</v>
      </c>
      <c r="I34" s="110" t="s">
        <v>763</v>
      </c>
      <c r="J34" s="30"/>
      <c r="K34" s="30"/>
    </row>
    <row r="35" spans="1:11" ht="33" customHeight="1" x14ac:dyDescent="0.2">
      <c r="A35" s="113" t="s">
        <v>777</v>
      </c>
      <c r="B35" s="105" t="s">
        <v>44</v>
      </c>
      <c r="C35" s="106" t="s">
        <v>818</v>
      </c>
      <c r="D35" s="106" t="s">
        <v>76</v>
      </c>
      <c r="E35" s="138" t="s">
        <v>819</v>
      </c>
      <c r="F35" s="107">
        <v>40739</v>
      </c>
      <c r="G35" s="140" t="s">
        <v>820</v>
      </c>
      <c r="H35" s="108" t="s">
        <v>34</v>
      </c>
      <c r="I35" s="139" t="s">
        <v>763</v>
      </c>
      <c r="J35" s="30"/>
      <c r="K35" s="30"/>
    </row>
    <row r="36" spans="1:11" ht="33" customHeight="1" x14ac:dyDescent="0.2">
      <c r="A36" s="113" t="s">
        <v>779</v>
      </c>
      <c r="B36" s="105" t="s">
        <v>44</v>
      </c>
      <c r="C36" s="106" t="s">
        <v>119</v>
      </c>
      <c r="D36" s="106" t="s">
        <v>19</v>
      </c>
      <c r="E36" s="138" t="s">
        <v>821</v>
      </c>
      <c r="F36" s="107">
        <v>40561</v>
      </c>
      <c r="G36" s="140" t="s">
        <v>567</v>
      </c>
      <c r="H36" s="108" t="s">
        <v>34</v>
      </c>
      <c r="I36" s="139" t="s">
        <v>763</v>
      </c>
      <c r="J36" s="30"/>
      <c r="K36" s="30"/>
    </row>
    <row r="37" spans="1:11" s="142" customFormat="1" ht="33" customHeight="1" x14ac:dyDescent="0.2">
      <c r="A37" s="113" t="s">
        <v>777</v>
      </c>
      <c r="B37" s="105" t="s">
        <v>44</v>
      </c>
      <c r="C37" s="106" t="s">
        <v>808</v>
      </c>
      <c r="D37" s="106" t="s">
        <v>35</v>
      </c>
      <c r="E37" s="138">
        <v>867</v>
      </c>
      <c r="F37" s="107">
        <v>40254</v>
      </c>
      <c r="G37" s="140" t="s">
        <v>822</v>
      </c>
      <c r="H37" s="108" t="s">
        <v>34</v>
      </c>
      <c r="I37" s="139" t="s">
        <v>763</v>
      </c>
      <c r="J37" s="30"/>
      <c r="K37" s="30"/>
    </row>
    <row r="38" spans="1:11" ht="33" customHeight="1" x14ac:dyDescent="0.2">
      <c r="A38" s="113" t="s">
        <v>777</v>
      </c>
      <c r="B38" s="105" t="s">
        <v>44</v>
      </c>
      <c r="C38" s="106" t="s">
        <v>119</v>
      </c>
      <c r="D38" s="106" t="s">
        <v>19</v>
      </c>
      <c r="E38" s="138">
        <v>1369</v>
      </c>
      <c r="F38" s="107">
        <v>40177</v>
      </c>
      <c r="G38" s="140" t="s">
        <v>823</v>
      </c>
      <c r="H38" s="108" t="s">
        <v>34</v>
      </c>
      <c r="I38" s="139" t="s">
        <v>763</v>
      </c>
      <c r="J38" s="30"/>
      <c r="K38" s="30"/>
    </row>
    <row r="39" spans="1:11" ht="33" customHeight="1" x14ac:dyDescent="0.2">
      <c r="A39" s="113" t="s">
        <v>824</v>
      </c>
      <c r="B39" s="105" t="s">
        <v>45</v>
      </c>
      <c r="C39" s="106" t="s">
        <v>77</v>
      </c>
      <c r="D39" s="106" t="s">
        <v>35</v>
      </c>
      <c r="E39" s="138">
        <v>514</v>
      </c>
      <c r="F39" s="107">
        <v>39071</v>
      </c>
      <c r="G39" s="140" t="s">
        <v>825</v>
      </c>
      <c r="H39" s="108" t="s">
        <v>34</v>
      </c>
      <c r="I39" s="139" t="s">
        <v>763</v>
      </c>
      <c r="J39" s="30"/>
      <c r="K39" s="30"/>
    </row>
    <row r="40" spans="1:11" ht="33" customHeight="1" x14ac:dyDescent="0.2">
      <c r="A40" s="113" t="s">
        <v>759</v>
      </c>
      <c r="B40" s="105" t="s">
        <v>45</v>
      </c>
      <c r="C40" s="106" t="s">
        <v>77</v>
      </c>
      <c r="D40" s="106" t="s">
        <v>35</v>
      </c>
      <c r="E40" s="138" t="s">
        <v>826</v>
      </c>
      <c r="F40" s="107">
        <v>38142</v>
      </c>
      <c r="G40" s="108" t="s">
        <v>827</v>
      </c>
      <c r="H40" s="108" t="s">
        <v>828</v>
      </c>
      <c r="I40" s="110" t="s">
        <v>763</v>
      </c>
      <c r="J40" s="30"/>
      <c r="K40" s="30"/>
    </row>
    <row r="41" spans="1:11" ht="33" customHeight="1" x14ac:dyDescent="0.2">
      <c r="A41" s="113" t="s">
        <v>759</v>
      </c>
      <c r="B41" s="105" t="s">
        <v>44</v>
      </c>
      <c r="C41" s="106" t="s">
        <v>760</v>
      </c>
      <c r="D41" s="106" t="s">
        <v>46</v>
      </c>
      <c r="E41" s="138" t="s">
        <v>829</v>
      </c>
      <c r="F41" s="107">
        <v>38009</v>
      </c>
      <c r="G41" s="140" t="s">
        <v>830</v>
      </c>
      <c r="H41" s="108" t="s">
        <v>34</v>
      </c>
      <c r="I41" s="139" t="s">
        <v>763</v>
      </c>
      <c r="J41" s="30"/>
      <c r="K41" s="30"/>
    </row>
    <row r="42" spans="1:11" s="142" customFormat="1" ht="33" customHeight="1" x14ac:dyDescent="0.2">
      <c r="A42" s="113" t="s">
        <v>759</v>
      </c>
      <c r="B42" s="105" t="s">
        <v>44</v>
      </c>
      <c r="C42" s="106" t="s">
        <v>831</v>
      </c>
      <c r="D42" s="106" t="s">
        <v>137</v>
      </c>
      <c r="E42" s="138" t="s">
        <v>761</v>
      </c>
      <c r="F42" s="107">
        <v>37775</v>
      </c>
      <c r="G42" s="140" t="s">
        <v>832</v>
      </c>
      <c r="H42" s="108" t="s">
        <v>34</v>
      </c>
      <c r="I42" s="139" t="s">
        <v>763</v>
      </c>
      <c r="J42" s="30"/>
      <c r="K42" s="30"/>
    </row>
    <row r="43" spans="1:11" ht="33" customHeight="1" x14ac:dyDescent="0.2">
      <c r="A43" s="113" t="s">
        <v>759</v>
      </c>
      <c r="B43" s="105" t="s">
        <v>44</v>
      </c>
      <c r="C43" s="106" t="s">
        <v>760</v>
      </c>
      <c r="D43" s="106" t="s">
        <v>46</v>
      </c>
      <c r="E43" s="138" t="s">
        <v>833</v>
      </c>
      <c r="F43" s="107">
        <v>37560</v>
      </c>
      <c r="G43" s="140" t="s">
        <v>834</v>
      </c>
      <c r="H43" s="108" t="s">
        <v>34</v>
      </c>
      <c r="I43" s="139" t="s">
        <v>763</v>
      </c>
      <c r="J43" s="30"/>
      <c r="K43" s="30"/>
    </row>
    <row r="44" spans="1:11" ht="33" customHeight="1" x14ac:dyDescent="0.2">
      <c r="A44" s="113" t="s">
        <v>764</v>
      </c>
      <c r="B44" s="105" t="s">
        <v>44</v>
      </c>
      <c r="C44" s="106" t="s">
        <v>119</v>
      </c>
      <c r="D44" s="106" t="s">
        <v>19</v>
      </c>
      <c r="E44" s="138" t="s">
        <v>835</v>
      </c>
      <c r="F44" s="107">
        <v>37288</v>
      </c>
      <c r="G44" s="108" t="s">
        <v>836</v>
      </c>
      <c r="H44" s="108" t="s">
        <v>837</v>
      </c>
      <c r="I44" s="110" t="s">
        <v>763</v>
      </c>
      <c r="J44" s="30"/>
      <c r="K44" s="30"/>
    </row>
    <row r="45" spans="1:11" ht="33" customHeight="1" x14ac:dyDescent="0.2">
      <c r="A45" s="113" t="s">
        <v>777</v>
      </c>
      <c r="B45" s="105" t="s">
        <v>44</v>
      </c>
      <c r="C45" s="106" t="s">
        <v>760</v>
      </c>
      <c r="D45" s="106" t="s">
        <v>46</v>
      </c>
      <c r="E45" s="138" t="s">
        <v>838</v>
      </c>
      <c r="F45" s="107">
        <v>37194</v>
      </c>
      <c r="G45" s="140" t="s">
        <v>839</v>
      </c>
      <c r="H45" s="108" t="s">
        <v>34</v>
      </c>
      <c r="I45" s="139" t="s">
        <v>763</v>
      </c>
      <c r="J45" s="30"/>
      <c r="K45" s="30"/>
    </row>
    <row r="46" spans="1:11" ht="33" customHeight="1" x14ac:dyDescent="0.2">
      <c r="A46" s="113" t="s">
        <v>840</v>
      </c>
      <c r="B46" s="105" t="s">
        <v>44</v>
      </c>
      <c r="C46" s="106" t="s">
        <v>119</v>
      </c>
      <c r="D46" s="106" t="s">
        <v>19</v>
      </c>
      <c r="E46" s="138" t="s">
        <v>841</v>
      </c>
      <c r="F46" s="107">
        <v>36721</v>
      </c>
      <c r="G46" s="108" t="s">
        <v>842</v>
      </c>
      <c r="H46" s="108" t="s">
        <v>843</v>
      </c>
      <c r="I46" s="110" t="s">
        <v>763</v>
      </c>
      <c r="J46" s="30"/>
      <c r="K46" s="30"/>
    </row>
    <row r="47" spans="1:11" ht="33" customHeight="1" x14ac:dyDescent="0.2">
      <c r="A47" s="113" t="s">
        <v>770</v>
      </c>
      <c r="B47" s="105" t="s">
        <v>44</v>
      </c>
      <c r="C47" s="106" t="s">
        <v>119</v>
      </c>
      <c r="D47" s="106" t="s">
        <v>19</v>
      </c>
      <c r="E47" s="138" t="s">
        <v>844</v>
      </c>
      <c r="F47" s="107">
        <v>36390</v>
      </c>
      <c r="G47" s="108" t="s">
        <v>845</v>
      </c>
      <c r="H47" s="108" t="s">
        <v>846</v>
      </c>
      <c r="I47" s="110" t="s">
        <v>763</v>
      </c>
      <c r="J47" s="30"/>
      <c r="K47" s="30"/>
    </row>
    <row r="48" spans="1:11" ht="33" customHeight="1" x14ac:dyDescent="0.2">
      <c r="A48" s="113" t="s">
        <v>847</v>
      </c>
      <c r="B48" s="105" t="s">
        <v>44</v>
      </c>
      <c r="C48" s="106" t="s">
        <v>119</v>
      </c>
      <c r="D48" s="106" t="s">
        <v>19</v>
      </c>
      <c r="E48" s="138">
        <v>527</v>
      </c>
      <c r="F48" s="107">
        <v>36390</v>
      </c>
      <c r="G48" s="108" t="s">
        <v>845</v>
      </c>
      <c r="H48" s="108" t="s">
        <v>846</v>
      </c>
      <c r="I48" s="110" t="s">
        <v>763</v>
      </c>
      <c r="J48" s="30"/>
      <c r="K48" s="30"/>
    </row>
    <row r="49" spans="1:11" ht="33" customHeight="1" x14ac:dyDescent="0.2">
      <c r="A49" s="113" t="s">
        <v>770</v>
      </c>
      <c r="B49" s="105" t="s">
        <v>44</v>
      </c>
      <c r="C49" s="106" t="s">
        <v>527</v>
      </c>
      <c r="D49" s="106" t="s">
        <v>35</v>
      </c>
      <c r="E49" s="138">
        <v>2150</v>
      </c>
      <c r="F49" s="107">
        <v>35038</v>
      </c>
      <c r="G49" s="140" t="s">
        <v>848</v>
      </c>
      <c r="H49" s="108" t="s">
        <v>34</v>
      </c>
      <c r="I49" s="139" t="s">
        <v>763</v>
      </c>
      <c r="J49" s="30"/>
      <c r="K49" s="30"/>
    </row>
    <row r="50" spans="1:11" ht="33" customHeight="1" x14ac:dyDescent="0.2">
      <c r="A50" s="143" t="s">
        <v>847</v>
      </c>
      <c r="B50" s="115" t="s">
        <v>44</v>
      </c>
      <c r="C50" s="116" t="s">
        <v>527</v>
      </c>
      <c r="D50" s="116" t="s">
        <v>35</v>
      </c>
      <c r="E50" s="117">
        <v>2150</v>
      </c>
      <c r="F50" s="118">
        <v>35038</v>
      </c>
      <c r="G50" s="144" t="s">
        <v>848</v>
      </c>
      <c r="H50" s="119" t="s">
        <v>34</v>
      </c>
      <c r="I50" s="145" t="s">
        <v>763</v>
      </c>
      <c r="J50" s="30"/>
      <c r="K50" s="30"/>
    </row>
    <row r="51" spans="1:11" ht="33" customHeight="1" x14ac:dyDescent="0.2">
      <c r="A51" s="143" t="s">
        <v>849</v>
      </c>
      <c r="B51" s="105" t="s">
        <v>44</v>
      </c>
      <c r="C51" s="116" t="s">
        <v>760</v>
      </c>
      <c r="D51" s="116" t="s">
        <v>46</v>
      </c>
      <c r="E51" s="138" t="s">
        <v>343</v>
      </c>
      <c r="F51" s="107">
        <v>34483</v>
      </c>
      <c r="G51" s="140" t="s">
        <v>850</v>
      </c>
      <c r="H51" s="119" t="s">
        <v>34</v>
      </c>
      <c r="I51" s="139" t="s">
        <v>763</v>
      </c>
      <c r="J51" s="30"/>
      <c r="K51" s="30"/>
    </row>
    <row r="52" spans="1:11" ht="33" customHeight="1" x14ac:dyDescent="0.2">
      <c r="A52" s="146" t="s">
        <v>851</v>
      </c>
      <c r="B52" s="115" t="s">
        <v>44</v>
      </c>
      <c r="C52" s="116" t="s">
        <v>583</v>
      </c>
      <c r="D52" s="147" t="s">
        <v>1029</v>
      </c>
      <c r="E52" s="117" t="s">
        <v>521</v>
      </c>
      <c r="F52" s="118">
        <v>33433</v>
      </c>
      <c r="G52" s="144" t="s">
        <v>852</v>
      </c>
      <c r="H52" s="119" t="s">
        <v>34</v>
      </c>
      <c r="I52" s="145" t="s">
        <v>853</v>
      </c>
      <c r="J52" s="30"/>
      <c r="K52" s="30"/>
    </row>
    <row r="53" spans="1:11" ht="27" customHeight="1" x14ac:dyDescent="0.2">
      <c r="A53" s="507" t="s">
        <v>38</v>
      </c>
      <c r="B53" s="507"/>
      <c r="C53" s="122" t="s">
        <v>39</v>
      </c>
      <c r="D53" s="500" t="s">
        <v>1037</v>
      </c>
      <c r="E53" s="500"/>
      <c r="F53" s="500"/>
      <c r="G53" s="500"/>
      <c r="H53" s="509" t="s">
        <v>40</v>
      </c>
      <c r="I53" s="523" t="s">
        <v>1138</v>
      </c>
    </row>
    <row r="54" spans="1:11" ht="35.25" customHeight="1" x14ac:dyDescent="0.2">
      <c r="A54" s="507"/>
      <c r="B54" s="507"/>
      <c r="C54" s="122" t="s">
        <v>41</v>
      </c>
      <c r="D54" s="500" t="s">
        <v>585</v>
      </c>
      <c r="E54" s="500"/>
      <c r="F54" s="500"/>
      <c r="G54" s="500"/>
      <c r="H54" s="509"/>
      <c r="I54" s="524"/>
    </row>
  </sheetData>
  <mergeCells count="8">
    <mergeCell ref="I53:I54"/>
    <mergeCell ref="D54:G54"/>
    <mergeCell ref="A2:B2"/>
    <mergeCell ref="C2:G2"/>
    <mergeCell ref="A3:H3"/>
    <mergeCell ref="A53:B54"/>
    <mergeCell ref="D53:G53"/>
    <mergeCell ref="H53:H54"/>
  </mergeCells>
  <hyperlinks>
    <hyperlink ref="E20" r:id="rId1" display="https://secretariageneral.gov.co/transparencia/marco-legal/normatividad/decreto-nacional-106-2015" xr:uid="{4CE1E8F9-ED68-4FB1-99E4-C7445E9A1FD1}"/>
    <hyperlink ref="E47" r:id="rId2" display="http://sisjur.bogotajuridica.gov.co/sisjur/normas/Norma1.jsp?i=4276" xr:uid="{69AC481C-700A-4323-9030-BC6AA4D58854}"/>
    <hyperlink ref="E48" r:id="rId3" display="http://sisjur.bogotajuridica.gov.co/sisjur/normas/Norma1.jsp?i=4276" xr:uid="{EE81955E-5834-47E3-8ECC-8977ED56771D}"/>
    <hyperlink ref="E46" r:id="rId4" display="http://sisjur.bogotajuridica.gov.co/sisjur/normas/Norma1.jsp?i=4275" xr:uid="{2DE5C750-BD38-4418-9A92-AD63919EC74A}"/>
    <hyperlink ref="E38" r:id="rId5" display="http://sisjur.bogotajuridica.gov.co/sisjur/normas/Norma1.jsp?i=38901" xr:uid="{66276595-BF70-4F80-B5C5-4FC2870B9C96}"/>
    <hyperlink ref="E36" r:id="rId6" display="http://sisjur.bogotajuridica.gov.co/sisjur/normas/Norma1.jsp?i=41249" xr:uid="{D6D6AC80-EACC-4354-80E0-C5AB070BD598}"/>
    <hyperlink ref="E26" r:id="rId7" display="http://sisjur.bogotajuridica.gov.co/sisjur/normas/Norma1.jsp?i=56882" xr:uid="{0287C92D-A2B5-44AF-B8A9-9FC5465563AB}"/>
    <hyperlink ref="E15" r:id="rId8" display="http://sisjur.bogotajuridica.gov.co/sisjur/normas/Norma1.jsp?i=62152" xr:uid="{35C698A3-3634-4225-940D-2790908644F6}"/>
    <hyperlink ref="E49" r:id="rId9" display="http://sisjur.bogotajuridica.gov.co/sisjur/normas/Norma1.jsp?i=1208" xr:uid="{88CA8EDD-8F81-497B-876F-84866D4CE434}"/>
    <hyperlink ref="E50" r:id="rId10" display="http://sisjur.bogotajuridica.gov.co/sisjur/normas/Norma1.jsp?i=1208" xr:uid="{37FE0547-82EC-410B-97B7-5F1C730CC424}"/>
    <hyperlink ref="E39" r:id="rId11" display="http://sisjur.bogotajuridica.gov.co/sisjur/normas/Norma1.jsp?i=22475" xr:uid="{555D263A-13A4-45D3-8BE4-B45E67EE133B}"/>
    <hyperlink ref="E37" r:id="rId12" display="http://sisjur.bogotajuridica.gov.co/sisjur/normas/Norma1.jsp?i=39637" xr:uid="{CF321259-C054-4212-B614-02F561260DA5}"/>
    <hyperlink ref="E32" r:id="rId13" display="http://sisjur.bogotajuridica.gov.co/sisjur/normas/Norma1.jsp?i=50958" xr:uid="{D809B89D-FAD5-4D13-B54E-EE7F90CCA415}"/>
    <hyperlink ref="E28" r:id="rId14" display="http://sisjur.bogotajuridica.gov.co/sisjur/normas/Norma1.jsp?i=53880" xr:uid="{C568CA2C-0D33-4D3D-B334-DE89F2F3541C}"/>
    <hyperlink ref="E27" r:id="rId15" display="http://sisjur.bogotajuridica.gov.co/sisjur/normas/Norma1.jsp?i=61834" xr:uid="{C159CF2F-C705-4873-B8D4-11254C5EDBA4}"/>
    <hyperlink ref="E25" r:id="rId16" display="http://sisjur.bogotajuridica.gov.co/sisjur/normas/Norma1.jsp?i=57728" xr:uid="{E0472A0A-DF7F-4441-B80F-150AEABAF981}"/>
    <hyperlink ref="E16" r:id="rId17" display="https://www.secretariajuridica.gov.co/transparencia/marco-legal/normatividad/decreto-1080-2015" xr:uid="{493F3684-135F-45C2-9F41-CF5BB9155150}"/>
    <hyperlink ref="E14" r:id="rId18" display="http://sisjur.bogotajuridica.gov.co/sisjur/normas/Norma1.jsp?i=62440" xr:uid="{E76F1DB6-6828-4211-8D44-79C5DC87C819}"/>
    <hyperlink ref="E13" r:id="rId19" display="http://sisjur.bogotajuridica.gov.co/sisjur/normas/Norma1.jsp?i=63004" xr:uid="{81B74BA8-AF51-41FF-9C28-7C88BAD4393A}"/>
    <hyperlink ref="E12" r:id="rId20" display="http://sisjur.bogotajuridica.gov.co/sisjur/normas/Norma1.jsp?i=63817" xr:uid="{C632FE7C-5147-4E0F-8462-20F0DDF78694}"/>
    <hyperlink ref="E11" r:id="rId21" display="http://sisjur.bogotajuridica.gov.co/sisjur/normas/Norma1.jsp?i=76367" xr:uid="{F7346758-14C1-4242-9223-DE5795F7E887}"/>
    <hyperlink ref="E51" r:id="rId22" xr:uid="{2341F3D0-64C9-485A-B62D-27BBF25DCA8B}"/>
    <hyperlink ref="E45" r:id="rId23" xr:uid="{0080386E-27C0-4096-B0DB-0D809BD552A4}"/>
    <hyperlink ref="E43" r:id="rId24" xr:uid="{4E4D759F-376B-498A-9BF3-CDB1E275F792}"/>
    <hyperlink ref="E41" r:id="rId25" xr:uid="{615263BC-25B3-400E-91FD-75F13ABE7212}"/>
    <hyperlink ref="E30" r:id="rId26" xr:uid="{651EC320-24E2-4EE4-B597-782C3114E122}"/>
    <hyperlink ref="E24" r:id="rId27" xr:uid="{89FBDA73-67F3-4EB2-953F-0EDADB68F10A}"/>
    <hyperlink ref="E23" r:id="rId28" xr:uid="{58B17917-7A1B-402E-9E66-3B34EC2C5052}"/>
    <hyperlink ref="E19" r:id="rId29" xr:uid="{092F6BE2-7AE3-48C7-BA2E-6D263D2B3CEB}"/>
    <hyperlink ref="E7" r:id="rId30" xr:uid="{013A448F-0932-48FA-9F1E-65A847516A85}"/>
    <hyperlink ref="E10" r:id="rId31" xr:uid="{C3C2DE73-015A-4ECA-BD66-65B4FC39A9E7}"/>
    <hyperlink ref="E18" r:id="rId32" xr:uid="{E7FE3DCA-71A2-4FF7-82D6-507697B45802}"/>
    <hyperlink ref="E42" r:id="rId33" xr:uid="{82AD12BE-D732-4C3A-855D-915B0C4D0F89}"/>
    <hyperlink ref="E35" r:id="rId34" xr:uid="{EEDF24BC-34AB-4C43-B5B9-4894B46E80F8}"/>
    <hyperlink ref="E34" r:id="rId35" xr:uid="{4EC6A221-CB85-4DFC-A294-826093703F8F}"/>
    <hyperlink ref="E29" r:id="rId36" xr:uid="{B5D4FDE4-257C-4C44-965F-72A080893B6B}"/>
    <hyperlink ref="E52" r:id="rId37" xr:uid="{0C5F6167-4814-40CE-A346-064CFCA8069E}"/>
    <hyperlink ref="E33" r:id="rId38" xr:uid="{5DBBA105-25E9-4EE6-8FF8-D9D5F74E6B28}"/>
    <hyperlink ref="E21" r:id="rId39" display="http://sisjur.bogotajuridica.gov.co/sisjur/normas/Norma1.jsp?i=60556" xr:uid="{D1782477-E430-4134-8096-85B8C9EB1860}"/>
    <hyperlink ref="E31" r:id="rId40" display="http://sisjur.bogotajuridica.gov.co/sisjur/normas/Norma1.jsp?i=51198" xr:uid="{80260754-3C38-416A-A1FD-CAB14CF04379}"/>
    <hyperlink ref="E22" r:id="rId41" location="14" xr:uid="{1086EC67-3D7E-4140-99DD-2665CF3E6E4F}"/>
    <hyperlink ref="E17" r:id="rId42" location="L.2" xr:uid="{AFF6AAB6-A8CA-437F-AC45-1E60E7A7708E}"/>
    <hyperlink ref="E40" r:id="rId43" display="http://sisjur.bogotajuridica.gov.co/sisjur/normas/Norma1.jsp?i=13729" xr:uid="{200FD899-1724-4E55-B9C5-D44AA81544FC}"/>
    <hyperlink ref="E9" r:id="rId44" location="17" xr:uid="{CCCCA3DF-A830-4AEA-8C26-7B37B6D2DE54}"/>
    <hyperlink ref="E44" r:id="rId45" display="http://sisjur.bogotajuridica.gov.co/sisjur/normas/Norma1.jsp?i=4589" xr:uid="{3CE08A4E-3198-49EE-9DDC-8AC20D414FC9}"/>
    <hyperlink ref="E8" r:id="rId46" location="265" xr:uid="{50D0B26A-753E-4D13-BB76-C1B6A4876C0E}"/>
    <hyperlink ref="E6" r:id="rId47" xr:uid="{A577F12D-503D-4EC8-8B35-DE4FA43D2319}"/>
    <hyperlink ref="E5" r:id="rId48" xr:uid="{F404D828-738A-4E6C-85C3-44CBEE8ED57F}"/>
  </hyperlinks>
  <printOptions horizontalCentered="1"/>
  <pageMargins left="0.23622047244094491" right="0.23622047244094491" top="0.31496062992125984" bottom="0.19685039370078741" header="0" footer="0"/>
  <pageSetup paperSize="14" scale="40" fitToHeight="40" orientation="landscape" r:id="rId49"/>
  <headerFooter>
    <oddHeader xml:space="preserve">&amp;R
</oddHeader>
    <oddFooter>&amp;LV3-11-03-2020</oddFooter>
  </headerFooter>
  <drawing r:id="rId50"/>
  <legacyDrawing r:id="rId51"/>
  <tableParts count="1">
    <tablePart r:id="rId5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56FC-8D79-4BDF-A94A-7CFB8E08778F}">
  <sheetPr>
    <tabColor rgb="FFFF0000"/>
  </sheetPr>
  <dimension ref="A1:X1036"/>
  <sheetViews>
    <sheetView view="pageBreakPreview" zoomScale="60" zoomScaleNormal="60" workbookViewId="0">
      <pane ySplit="4" topLeftCell="A5" activePane="bottomLeft" state="frozen"/>
      <selection pane="bottomLeft" activeCell="F4" sqref="F4"/>
    </sheetView>
  </sheetViews>
  <sheetFormatPr baseColWidth="10" defaultColWidth="14.42578125" defaultRowHeight="15" customHeight="1" x14ac:dyDescent="0.2"/>
  <cols>
    <col min="1" max="2" width="20" style="190" customWidth="1"/>
    <col min="3" max="3" width="28.28515625" style="190" customWidth="1"/>
    <col min="4" max="4" width="25.5703125" style="190" customWidth="1"/>
    <col min="5" max="5" width="41.85546875" style="190" customWidth="1"/>
    <col min="6" max="6" width="16.5703125" style="190" customWidth="1"/>
    <col min="7" max="7" width="52.5703125" style="190" customWidth="1"/>
    <col min="8" max="8" width="50.7109375" style="190" customWidth="1"/>
    <col min="9" max="9" width="46.85546875" style="190" customWidth="1"/>
    <col min="10" max="24" width="11.5703125" style="190" customWidth="1"/>
    <col min="25" max="16384" width="14.42578125" style="190"/>
  </cols>
  <sheetData>
    <row r="1" spans="1:24" ht="121.5" customHeight="1" thickBot="1" x14ac:dyDescent="0.25">
      <c r="A1" s="188"/>
      <c r="B1" s="189"/>
      <c r="C1" s="189"/>
      <c r="D1" s="189"/>
      <c r="E1" s="189"/>
      <c r="F1" s="189"/>
      <c r="G1" s="189"/>
      <c r="H1" s="189"/>
      <c r="I1" s="189"/>
    </row>
    <row r="2" spans="1:24" ht="40.5" customHeight="1" thickBot="1" x14ac:dyDescent="0.25">
      <c r="A2" s="535" t="s">
        <v>0</v>
      </c>
      <c r="B2" s="536"/>
      <c r="C2" s="537" t="s">
        <v>586</v>
      </c>
      <c r="D2" s="538"/>
      <c r="E2" s="538"/>
      <c r="F2" s="538"/>
      <c r="G2" s="539"/>
      <c r="H2" s="191" t="s">
        <v>2</v>
      </c>
      <c r="I2" s="192" t="s">
        <v>1091</v>
      </c>
    </row>
    <row r="3" spans="1:24" ht="27" customHeight="1" x14ac:dyDescent="0.2">
      <c r="A3" s="540" t="s">
        <v>3</v>
      </c>
      <c r="B3" s="541"/>
      <c r="C3" s="541"/>
      <c r="D3" s="541"/>
      <c r="E3" s="541"/>
      <c r="F3" s="541"/>
      <c r="G3" s="541"/>
      <c r="H3" s="542"/>
      <c r="I3" s="193" t="s">
        <v>4</v>
      </c>
      <c r="J3" s="194"/>
      <c r="K3" s="194"/>
      <c r="L3" s="194"/>
      <c r="M3" s="194"/>
      <c r="N3" s="194"/>
      <c r="O3" s="194"/>
      <c r="P3" s="194"/>
      <c r="Q3" s="194"/>
      <c r="R3" s="194"/>
      <c r="S3" s="194"/>
      <c r="T3" s="194"/>
      <c r="U3" s="194"/>
      <c r="V3" s="194"/>
      <c r="W3" s="194"/>
      <c r="X3" s="194"/>
    </row>
    <row r="4" spans="1:24" ht="63.75" customHeight="1" x14ac:dyDescent="0.2">
      <c r="A4" s="96" t="s">
        <v>5</v>
      </c>
      <c r="B4" s="97" t="s">
        <v>6</v>
      </c>
      <c r="C4" s="97" t="s">
        <v>7</v>
      </c>
      <c r="D4" s="97" t="s">
        <v>1092</v>
      </c>
      <c r="E4" s="97" t="s">
        <v>9</v>
      </c>
      <c r="F4" s="98" t="s">
        <v>10</v>
      </c>
      <c r="G4" s="97" t="s">
        <v>11</v>
      </c>
      <c r="H4" s="97" t="s">
        <v>12</v>
      </c>
      <c r="I4" s="99" t="s">
        <v>13</v>
      </c>
      <c r="J4" s="195"/>
      <c r="K4" s="195"/>
      <c r="L4" s="195"/>
      <c r="M4" s="195"/>
      <c r="N4" s="195"/>
      <c r="O4" s="195"/>
      <c r="P4" s="195"/>
      <c r="Q4" s="195"/>
      <c r="R4" s="195"/>
      <c r="S4" s="195"/>
      <c r="T4" s="195"/>
      <c r="U4" s="195"/>
      <c r="V4" s="195"/>
      <c r="W4" s="195"/>
      <c r="X4" s="195"/>
    </row>
    <row r="5" spans="1:24" ht="65.25" customHeight="1" x14ac:dyDescent="0.25">
      <c r="A5" s="196" t="s">
        <v>587</v>
      </c>
      <c r="B5" s="196" t="s">
        <v>45</v>
      </c>
      <c r="C5" s="197" t="s">
        <v>77</v>
      </c>
      <c r="D5" s="197" t="s">
        <v>35</v>
      </c>
      <c r="E5" s="198">
        <v>345</v>
      </c>
      <c r="F5" s="199">
        <v>44195</v>
      </c>
      <c r="G5" s="200" t="s">
        <v>588</v>
      </c>
      <c r="H5" s="196" t="s">
        <v>34</v>
      </c>
      <c r="I5" s="261" t="s">
        <v>589</v>
      </c>
      <c r="J5" s="201"/>
      <c r="K5" s="201"/>
      <c r="L5" s="201"/>
      <c r="M5" s="201"/>
      <c r="N5" s="201"/>
      <c r="O5" s="201"/>
      <c r="P5" s="201"/>
      <c r="Q5" s="201"/>
      <c r="R5" s="201"/>
      <c r="S5" s="201"/>
      <c r="T5" s="201"/>
      <c r="U5" s="201"/>
      <c r="V5" s="201"/>
      <c r="W5" s="201"/>
      <c r="X5" s="201"/>
    </row>
    <row r="6" spans="1:24" ht="39.75" customHeight="1" x14ac:dyDescent="0.2">
      <c r="A6" s="196" t="s">
        <v>1094</v>
      </c>
      <c r="B6" s="202" t="s">
        <v>44</v>
      </c>
      <c r="C6" s="203" t="s">
        <v>607</v>
      </c>
      <c r="D6" s="203" t="s">
        <v>1093</v>
      </c>
      <c r="E6" s="204">
        <v>2184</v>
      </c>
      <c r="F6" s="211">
        <v>43825</v>
      </c>
      <c r="G6" s="202" t="s">
        <v>1095</v>
      </c>
      <c r="H6" s="202" t="s">
        <v>1096</v>
      </c>
      <c r="I6" s="224" t="s">
        <v>589</v>
      </c>
      <c r="J6" s="194"/>
      <c r="K6" s="194"/>
      <c r="L6" s="194"/>
      <c r="M6" s="194"/>
      <c r="N6" s="194"/>
      <c r="O6" s="194"/>
      <c r="P6" s="194"/>
      <c r="Q6" s="194"/>
      <c r="R6" s="194"/>
      <c r="S6" s="194"/>
      <c r="T6" s="194"/>
      <c r="U6" s="194"/>
      <c r="V6" s="194"/>
      <c r="W6" s="194"/>
      <c r="X6" s="194"/>
    </row>
    <row r="7" spans="1:24" ht="86.25" customHeight="1" x14ac:dyDescent="0.2">
      <c r="A7" s="206" t="s">
        <v>590</v>
      </c>
      <c r="B7" s="207" t="s">
        <v>45</v>
      </c>
      <c r="C7" s="208" t="s">
        <v>47</v>
      </c>
      <c r="D7" s="208" t="s">
        <v>1093</v>
      </c>
      <c r="E7" s="204" t="str">
        <f>HYPERLINK("https://www.alcaldiabogota.gov.co/sisjur/normas/Norma1.jsp?i=87123","1")</f>
        <v>1</v>
      </c>
      <c r="F7" s="209">
        <v>43738</v>
      </c>
      <c r="G7" s="207" t="s">
        <v>591</v>
      </c>
      <c r="H7" s="207" t="s">
        <v>34</v>
      </c>
      <c r="I7" s="262" t="s">
        <v>592</v>
      </c>
      <c r="J7" s="194"/>
      <c r="K7" s="194"/>
      <c r="L7" s="194"/>
      <c r="M7" s="194"/>
      <c r="N7" s="194"/>
      <c r="O7" s="194"/>
      <c r="P7" s="194"/>
      <c r="Q7" s="194"/>
      <c r="R7" s="194"/>
      <c r="S7" s="194"/>
      <c r="T7" s="194"/>
      <c r="U7" s="194"/>
      <c r="V7" s="194"/>
      <c r="W7" s="194"/>
      <c r="X7" s="194"/>
    </row>
    <row r="8" spans="1:24" ht="96" customHeight="1" x14ac:dyDescent="0.25">
      <c r="A8" s="196" t="s">
        <v>590</v>
      </c>
      <c r="B8" s="202" t="s">
        <v>45</v>
      </c>
      <c r="C8" s="203" t="s">
        <v>593</v>
      </c>
      <c r="D8" s="203" t="s">
        <v>1093</v>
      </c>
      <c r="E8" s="210">
        <v>112</v>
      </c>
      <c r="F8" s="211">
        <v>43630</v>
      </c>
      <c r="G8" s="202" t="s">
        <v>1097</v>
      </c>
      <c r="H8" s="202" t="s">
        <v>34</v>
      </c>
      <c r="I8" s="261" t="s">
        <v>1098</v>
      </c>
      <c r="J8" s="201"/>
      <c r="K8" s="201"/>
      <c r="L8" s="201"/>
      <c r="M8" s="201"/>
      <c r="N8" s="201"/>
      <c r="O8" s="201"/>
      <c r="P8" s="201"/>
      <c r="Q8" s="201"/>
      <c r="R8" s="201"/>
      <c r="S8" s="201"/>
      <c r="T8" s="201"/>
      <c r="U8" s="201"/>
      <c r="V8" s="201"/>
      <c r="W8" s="201"/>
      <c r="X8" s="201"/>
    </row>
    <row r="9" spans="1:24" ht="95.25" customHeight="1" x14ac:dyDescent="0.25">
      <c r="A9" s="196" t="s">
        <v>595</v>
      </c>
      <c r="B9" s="196" t="s">
        <v>45</v>
      </c>
      <c r="C9" s="197" t="s">
        <v>596</v>
      </c>
      <c r="D9" s="197" t="s">
        <v>1093</v>
      </c>
      <c r="E9" s="210" t="str">
        <f>HYPERLINK("https://www.alcaldiabogota.gov.co/sisjur/normas/Norma1.jsp?i=87952#1","40283")</f>
        <v>40283</v>
      </c>
      <c r="F9" s="212">
        <v>43551</v>
      </c>
      <c r="G9" s="200" t="s">
        <v>597</v>
      </c>
      <c r="H9" s="196" t="s">
        <v>34</v>
      </c>
      <c r="I9" s="261" t="s">
        <v>598</v>
      </c>
      <c r="J9" s="201"/>
      <c r="K9" s="201"/>
      <c r="L9" s="201"/>
      <c r="M9" s="201"/>
      <c r="N9" s="201"/>
      <c r="O9" s="201"/>
      <c r="P9" s="201"/>
      <c r="Q9" s="201"/>
      <c r="R9" s="201"/>
      <c r="S9" s="201"/>
      <c r="T9" s="201"/>
      <c r="U9" s="201"/>
      <c r="V9" s="201"/>
      <c r="W9" s="201"/>
      <c r="X9" s="201"/>
    </row>
    <row r="10" spans="1:24" ht="72" customHeight="1" x14ac:dyDescent="0.25">
      <c r="A10" s="196" t="s">
        <v>590</v>
      </c>
      <c r="B10" s="196" t="s">
        <v>45</v>
      </c>
      <c r="C10" s="197" t="s">
        <v>77</v>
      </c>
      <c r="D10" s="197" t="s">
        <v>1093</v>
      </c>
      <c r="E10" s="214">
        <v>560</v>
      </c>
      <c r="F10" s="213">
        <v>43371</v>
      </c>
      <c r="G10" s="196" t="s">
        <v>599</v>
      </c>
      <c r="H10" s="196" t="s">
        <v>34</v>
      </c>
      <c r="I10" s="261" t="s">
        <v>594</v>
      </c>
      <c r="J10" s="201"/>
      <c r="K10" s="201"/>
      <c r="L10" s="201"/>
      <c r="M10" s="201"/>
      <c r="N10" s="201"/>
      <c r="O10" s="201"/>
      <c r="P10" s="201"/>
      <c r="Q10" s="201"/>
      <c r="R10" s="201"/>
      <c r="S10" s="201"/>
      <c r="T10" s="201"/>
      <c r="U10" s="201"/>
      <c r="V10" s="201"/>
      <c r="W10" s="201"/>
      <c r="X10" s="201"/>
    </row>
    <row r="11" spans="1:24" ht="70.5" customHeight="1" x14ac:dyDescent="0.25">
      <c r="A11" s="196" t="s">
        <v>600</v>
      </c>
      <c r="B11" s="196" t="s">
        <v>45</v>
      </c>
      <c r="C11" s="197" t="s">
        <v>77</v>
      </c>
      <c r="D11" s="197" t="s">
        <v>1093</v>
      </c>
      <c r="E11" s="210" t="str">
        <f>HYPERLINK("https://www.alcaldiabogota.gov.co/sisjur/normas/Norma1.jsp?i=75162#25","815")</f>
        <v>815</v>
      </c>
      <c r="F11" s="260">
        <v>43097</v>
      </c>
      <c r="G11" s="200" t="s">
        <v>601</v>
      </c>
      <c r="H11" s="196" t="s">
        <v>34</v>
      </c>
      <c r="I11" s="261" t="s">
        <v>624</v>
      </c>
      <c r="J11" s="201"/>
      <c r="K11" s="201"/>
      <c r="L11" s="201"/>
      <c r="M11" s="201"/>
      <c r="N11" s="201"/>
      <c r="O11" s="201"/>
      <c r="P11" s="201"/>
      <c r="Q11" s="201"/>
      <c r="R11" s="201"/>
      <c r="S11" s="201"/>
      <c r="T11" s="201"/>
      <c r="U11" s="201"/>
      <c r="V11" s="201"/>
      <c r="W11" s="201"/>
      <c r="X11" s="201"/>
    </row>
    <row r="12" spans="1:24" ht="85.5" customHeight="1" x14ac:dyDescent="0.2">
      <c r="A12" s="196" t="s">
        <v>603</v>
      </c>
      <c r="B12" s="202" t="s">
        <v>45</v>
      </c>
      <c r="C12" s="203" t="s">
        <v>281</v>
      </c>
      <c r="D12" s="203" t="s">
        <v>1093</v>
      </c>
      <c r="E12" s="204" t="str">
        <f>HYPERLINK("http://serviciudad.gov.co/docweb/normograma/Tecnica/NTC-1500%202.pdf","1500")</f>
        <v>1500</v>
      </c>
      <c r="F12" s="211">
        <v>42970</v>
      </c>
      <c r="G12" s="205" t="s">
        <v>604</v>
      </c>
      <c r="H12" s="202" t="s">
        <v>34</v>
      </c>
      <c r="I12" s="224" t="s">
        <v>605</v>
      </c>
      <c r="J12" s="194"/>
      <c r="K12" s="194"/>
      <c r="L12" s="194"/>
      <c r="M12" s="194"/>
      <c r="N12" s="194"/>
      <c r="O12" s="194"/>
      <c r="P12" s="194"/>
      <c r="Q12" s="194"/>
      <c r="R12" s="194"/>
      <c r="S12" s="194"/>
      <c r="T12" s="194"/>
      <c r="U12" s="194"/>
      <c r="V12" s="194"/>
      <c r="W12" s="194"/>
      <c r="X12" s="194"/>
    </row>
    <row r="13" spans="1:24" ht="60.75" customHeight="1" x14ac:dyDescent="0.2">
      <c r="A13" s="196" t="s">
        <v>1099</v>
      </c>
      <c r="B13" s="202" t="s">
        <v>44</v>
      </c>
      <c r="C13" s="203" t="s">
        <v>610</v>
      </c>
      <c r="D13" s="203" t="s">
        <v>1100</v>
      </c>
      <c r="E13" s="216">
        <v>945</v>
      </c>
      <c r="F13" s="215">
        <v>42891</v>
      </c>
      <c r="G13" s="205" t="s">
        <v>1101</v>
      </c>
      <c r="H13" s="196" t="s">
        <v>34</v>
      </c>
      <c r="I13" s="263" t="s">
        <v>605</v>
      </c>
      <c r="J13" s="194"/>
      <c r="K13" s="194"/>
      <c r="L13" s="194"/>
      <c r="M13" s="194"/>
      <c r="N13" s="194"/>
      <c r="O13" s="194"/>
      <c r="P13" s="194"/>
      <c r="Q13" s="194"/>
      <c r="R13" s="194"/>
      <c r="S13" s="194"/>
      <c r="T13" s="194"/>
      <c r="U13" s="194"/>
      <c r="V13" s="194"/>
      <c r="W13" s="194"/>
      <c r="X13" s="194"/>
    </row>
    <row r="14" spans="1:24" ht="61.5" customHeight="1" x14ac:dyDescent="0.2">
      <c r="A14" s="196" t="s">
        <v>606</v>
      </c>
      <c r="B14" s="202" t="s">
        <v>45</v>
      </c>
      <c r="C14" s="203" t="s">
        <v>607</v>
      </c>
      <c r="D14" s="203" t="s">
        <v>1093</v>
      </c>
      <c r="E14" s="216">
        <v>1076</v>
      </c>
      <c r="F14" s="215">
        <v>42150</v>
      </c>
      <c r="G14" s="202" t="s">
        <v>608</v>
      </c>
      <c r="H14" s="196" t="s">
        <v>34</v>
      </c>
      <c r="I14" s="263" t="s">
        <v>609</v>
      </c>
      <c r="J14" s="194"/>
      <c r="K14" s="194"/>
      <c r="L14" s="194"/>
      <c r="M14" s="194"/>
      <c r="N14" s="194"/>
      <c r="O14" s="194"/>
      <c r="P14" s="194"/>
      <c r="Q14" s="194"/>
      <c r="R14" s="194"/>
      <c r="S14" s="194"/>
      <c r="T14" s="194"/>
      <c r="U14" s="194"/>
      <c r="V14" s="194"/>
      <c r="W14" s="194"/>
      <c r="X14" s="194"/>
    </row>
    <row r="15" spans="1:24" ht="82.5" customHeight="1" x14ac:dyDescent="0.2">
      <c r="A15" s="196" t="s">
        <v>590</v>
      </c>
      <c r="B15" s="202" t="s">
        <v>45</v>
      </c>
      <c r="C15" s="203" t="s">
        <v>610</v>
      </c>
      <c r="D15" s="203" t="s">
        <v>1093</v>
      </c>
      <c r="E15" s="216">
        <v>1082</v>
      </c>
      <c r="F15" s="211">
        <v>42150</v>
      </c>
      <c r="G15" s="202" t="s">
        <v>611</v>
      </c>
      <c r="H15" s="196" t="s">
        <v>34</v>
      </c>
      <c r="I15" s="263" t="s">
        <v>594</v>
      </c>
      <c r="J15" s="194"/>
      <c r="K15" s="194"/>
      <c r="L15" s="194"/>
      <c r="M15" s="194"/>
      <c r="N15" s="194"/>
      <c r="O15" s="194"/>
      <c r="P15" s="194"/>
      <c r="Q15" s="194"/>
      <c r="R15" s="194"/>
      <c r="S15" s="194"/>
      <c r="T15" s="194"/>
      <c r="U15" s="194"/>
      <c r="V15" s="194"/>
      <c r="W15" s="194"/>
      <c r="X15" s="194"/>
    </row>
    <row r="16" spans="1:24" ht="49.5" customHeight="1" x14ac:dyDescent="0.2">
      <c r="A16" s="196" t="s">
        <v>603</v>
      </c>
      <c r="B16" s="202" t="s">
        <v>45</v>
      </c>
      <c r="C16" s="203" t="s">
        <v>596</v>
      </c>
      <c r="D16" s="203" t="s">
        <v>1093</v>
      </c>
      <c r="E16" s="216">
        <v>40492</v>
      </c>
      <c r="F16" s="211">
        <v>42118</v>
      </c>
      <c r="G16" s="202" t="s">
        <v>1102</v>
      </c>
      <c r="H16" s="196" t="s">
        <v>34</v>
      </c>
      <c r="I16" s="263" t="s">
        <v>605</v>
      </c>
      <c r="J16" s="194"/>
      <c r="K16" s="194"/>
      <c r="L16" s="194"/>
      <c r="M16" s="194"/>
      <c r="N16" s="194"/>
      <c r="O16" s="194"/>
      <c r="P16" s="194"/>
      <c r="Q16" s="194"/>
      <c r="R16" s="194"/>
      <c r="S16" s="194"/>
      <c r="T16" s="194"/>
      <c r="U16" s="194"/>
      <c r="V16" s="194"/>
      <c r="W16" s="194"/>
      <c r="X16" s="194"/>
    </row>
    <row r="17" spans="1:24" ht="59.25" customHeight="1" x14ac:dyDescent="0.2">
      <c r="A17" s="196" t="s">
        <v>612</v>
      </c>
      <c r="B17" s="202" t="s">
        <v>45</v>
      </c>
      <c r="C17" s="203" t="s">
        <v>555</v>
      </c>
      <c r="D17" s="203" t="s">
        <v>1093</v>
      </c>
      <c r="E17" s="204" t="str">
        <f>HYPERLINK("https://www.alcaldiabogota.gov.co/sisjur/normas/Norma1.jsp?i=60086","574")</f>
        <v>574</v>
      </c>
      <c r="F17" s="211">
        <v>41974</v>
      </c>
      <c r="G17" s="205" t="s">
        <v>613</v>
      </c>
      <c r="H17" s="196" t="s">
        <v>34</v>
      </c>
      <c r="I17" s="263" t="s">
        <v>614</v>
      </c>
      <c r="J17" s="194"/>
      <c r="K17" s="194"/>
      <c r="L17" s="194"/>
      <c r="M17" s="194"/>
      <c r="N17" s="194"/>
      <c r="O17" s="194"/>
      <c r="P17" s="194"/>
      <c r="Q17" s="194"/>
      <c r="R17" s="194"/>
      <c r="S17" s="194"/>
      <c r="T17" s="194"/>
      <c r="U17" s="194"/>
      <c r="V17" s="194"/>
      <c r="W17" s="194"/>
      <c r="X17" s="194"/>
    </row>
    <row r="18" spans="1:24" ht="59.25" customHeight="1" x14ac:dyDescent="0.2">
      <c r="A18" s="196" t="s">
        <v>603</v>
      </c>
      <c r="B18" s="202" t="s">
        <v>45</v>
      </c>
      <c r="C18" s="203" t="s">
        <v>615</v>
      </c>
      <c r="D18" s="203" t="s">
        <v>1093</v>
      </c>
      <c r="E18" s="204" t="str">
        <f>HYPERLINK("https://www.alcaldiabogota.gov.co/sisjur/normas/Norma1.jsp?i=57204","92")</f>
        <v>92</v>
      </c>
      <c r="F18" s="211">
        <v>41732</v>
      </c>
      <c r="G18" s="205" t="s">
        <v>616</v>
      </c>
      <c r="H18" s="196" t="s">
        <v>34</v>
      </c>
      <c r="I18" s="263" t="s">
        <v>605</v>
      </c>
      <c r="J18" s="194"/>
      <c r="K18" s="194"/>
      <c r="L18" s="194"/>
      <c r="M18" s="194"/>
      <c r="N18" s="194"/>
      <c r="O18" s="194"/>
      <c r="P18" s="194"/>
      <c r="Q18" s="194"/>
      <c r="R18" s="194"/>
      <c r="S18" s="194"/>
      <c r="T18" s="194"/>
      <c r="U18" s="194"/>
      <c r="V18" s="194"/>
      <c r="W18" s="194"/>
      <c r="X18" s="194"/>
    </row>
    <row r="19" spans="1:24" ht="89.25" customHeight="1" x14ac:dyDescent="0.2">
      <c r="A19" s="196" t="s">
        <v>606</v>
      </c>
      <c r="B19" s="202" t="s">
        <v>45</v>
      </c>
      <c r="C19" s="203" t="s">
        <v>617</v>
      </c>
      <c r="D19" s="203" t="s">
        <v>1093</v>
      </c>
      <c r="E19" s="204" t="str">
        <f>HYPERLINK("https://www.alcaldiabogota.gov.co/sisjur/normas/Norma1.jsp?i=61973","242")</f>
        <v>242</v>
      </c>
      <c r="F19" s="211">
        <v>41667</v>
      </c>
      <c r="G19" s="205" t="s">
        <v>618</v>
      </c>
      <c r="H19" s="202" t="s">
        <v>34</v>
      </c>
      <c r="I19" s="224" t="s">
        <v>602</v>
      </c>
      <c r="J19" s="194"/>
      <c r="K19" s="194"/>
      <c r="L19" s="194"/>
      <c r="M19" s="194"/>
      <c r="N19" s="194"/>
      <c r="O19" s="194"/>
      <c r="P19" s="194"/>
      <c r="Q19" s="194"/>
      <c r="R19" s="194"/>
      <c r="S19" s="194"/>
      <c r="T19" s="194"/>
      <c r="U19" s="194"/>
      <c r="V19" s="194"/>
      <c r="W19" s="194"/>
      <c r="X19" s="194"/>
    </row>
    <row r="20" spans="1:24" ht="65.25" customHeight="1" x14ac:dyDescent="0.2">
      <c r="A20" s="196" t="s">
        <v>619</v>
      </c>
      <c r="B20" s="202" t="s">
        <v>45</v>
      </c>
      <c r="C20" s="203" t="s">
        <v>620</v>
      </c>
      <c r="D20" s="203" t="s">
        <v>1093</v>
      </c>
      <c r="E20" s="204" t="str">
        <f>HYPERLINK("https://www.alcaldiabogota.gov.co/sisjur/normas/Norma1.jsp?i=56692","51")</f>
        <v>51</v>
      </c>
      <c r="F20" s="211">
        <v>41666</v>
      </c>
      <c r="G20" s="205" t="s">
        <v>621</v>
      </c>
      <c r="H20" s="196" t="s">
        <v>34</v>
      </c>
      <c r="I20" s="263" t="s">
        <v>622</v>
      </c>
      <c r="J20" s="194"/>
      <c r="K20" s="194"/>
      <c r="L20" s="194"/>
      <c r="M20" s="194"/>
      <c r="N20" s="194"/>
      <c r="O20" s="194"/>
      <c r="P20" s="194"/>
      <c r="Q20" s="194"/>
      <c r="R20" s="194"/>
      <c r="S20" s="194"/>
      <c r="T20" s="194"/>
      <c r="U20" s="194"/>
      <c r="V20" s="194"/>
      <c r="W20" s="194"/>
      <c r="X20" s="194"/>
    </row>
    <row r="21" spans="1:24" ht="67.5" customHeight="1" x14ac:dyDescent="0.2">
      <c r="A21" s="196" t="s">
        <v>606</v>
      </c>
      <c r="B21" s="202" t="s">
        <v>45</v>
      </c>
      <c r="C21" s="203" t="s">
        <v>555</v>
      </c>
      <c r="D21" s="203" t="s">
        <v>1093</v>
      </c>
      <c r="E21" s="204" t="str">
        <f>HYPERLINK("https://www.alcaldiabogota.gov.co/sisjur/normas/Norma1.jsp?i=56074","540")</f>
        <v>540</v>
      </c>
      <c r="F21" s="215">
        <v>41634</v>
      </c>
      <c r="G21" s="205" t="s">
        <v>623</v>
      </c>
      <c r="H21" s="196" t="s">
        <v>34</v>
      </c>
      <c r="I21" s="263" t="s">
        <v>624</v>
      </c>
      <c r="J21" s="194"/>
      <c r="K21" s="194"/>
      <c r="L21" s="194"/>
      <c r="M21" s="194"/>
      <c r="N21" s="194"/>
      <c r="O21" s="194"/>
      <c r="P21" s="194"/>
      <c r="Q21" s="194"/>
      <c r="R21" s="194"/>
      <c r="S21" s="194"/>
      <c r="T21" s="194"/>
      <c r="U21" s="194"/>
      <c r="V21" s="194"/>
      <c r="W21" s="194"/>
      <c r="X21" s="194"/>
    </row>
    <row r="22" spans="1:24" ht="46.5" customHeight="1" x14ac:dyDescent="0.2">
      <c r="A22" s="196" t="s">
        <v>625</v>
      </c>
      <c r="B22" s="202" t="s">
        <v>45</v>
      </c>
      <c r="C22" s="203" t="s">
        <v>610</v>
      </c>
      <c r="D22" s="203" t="s">
        <v>1093</v>
      </c>
      <c r="E22" s="204" t="str">
        <f>HYPERLINK("https://www.alcaldiabogota.gov.co/sisjur/normas/Norma1.jsp?i=56035","2981")</f>
        <v>2981</v>
      </c>
      <c r="F22" s="215">
        <v>41628</v>
      </c>
      <c r="G22" s="205" t="s">
        <v>626</v>
      </c>
      <c r="H22" s="196" t="s">
        <v>34</v>
      </c>
      <c r="I22" s="263" t="s">
        <v>627</v>
      </c>
      <c r="J22" s="194"/>
      <c r="K22" s="194"/>
      <c r="L22" s="194"/>
      <c r="M22" s="194"/>
      <c r="N22" s="194"/>
      <c r="O22" s="194"/>
      <c r="P22" s="194"/>
      <c r="Q22" s="194"/>
      <c r="R22" s="194"/>
      <c r="S22" s="194"/>
      <c r="T22" s="194"/>
      <c r="U22" s="194"/>
      <c r="V22" s="194"/>
      <c r="W22" s="194"/>
      <c r="X22" s="194"/>
    </row>
    <row r="23" spans="1:24" ht="46.5" customHeight="1" x14ac:dyDescent="0.2">
      <c r="A23" s="196" t="s">
        <v>603</v>
      </c>
      <c r="B23" s="202" t="s">
        <v>45</v>
      </c>
      <c r="C23" s="203" t="s">
        <v>596</v>
      </c>
      <c r="D23" s="203" t="s">
        <v>1093</v>
      </c>
      <c r="E23" s="204" t="str">
        <f>HYPERLINK("http://sisjur.bogotajuridica.gov.co/sisjur/normas/Norma1.jsp?i=91391","90708")</f>
        <v>90708</v>
      </c>
      <c r="F23" s="211">
        <v>41516</v>
      </c>
      <c r="G23" s="205" t="s">
        <v>628</v>
      </c>
      <c r="H23" s="196" t="s">
        <v>34</v>
      </c>
      <c r="I23" s="224" t="s">
        <v>605</v>
      </c>
      <c r="J23" s="194"/>
      <c r="K23" s="194"/>
      <c r="L23" s="194"/>
      <c r="M23" s="194"/>
      <c r="N23" s="194"/>
      <c r="O23" s="194"/>
      <c r="P23" s="194"/>
      <c r="Q23" s="194"/>
      <c r="R23" s="194"/>
      <c r="S23" s="194"/>
      <c r="T23" s="194"/>
      <c r="U23" s="194"/>
      <c r="V23" s="194"/>
      <c r="W23" s="194"/>
      <c r="X23" s="194"/>
    </row>
    <row r="24" spans="1:24" ht="46.5" customHeight="1" x14ac:dyDescent="0.2">
      <c r="A24" s="196" t="s">
        <v>1103</v>
      </c>
      <c r="B24" s="202" t="s">
        <v>44</v>
      </c>
      <c r="C24" s="203" t="s">
        <v>610</v>
      </c>
      <c r="D24" s="203" t="s">
        <v>23</v>
      </c>
      <c r="E24" s="216">
        <v>1672</v>
      </c>
      <c r="F24" s="215">
        <v>41474</v>
      </c>
      <c r="G24" s="205" t="s">
        <v>1104</v>
      </c>
      <c r="H24" s="196" t="s">
        <v>34</v>
      </c>
      <c r="I24" s="263" t="s">
        <v>646</v>
      </c>
      <c r="J24" s="194"/>
      <c r="K24" s="194"/>
      <c r="L24" s="194"/>
      <c r="M24" s="194"/>
      <c r="N24" s="194"/>
      <c r="O24" s="194"/>
      <c r="P24" s="194"/>
      <c r="Q24" s="194"/>
      <c r="R24" s="194"/>
      <c r="S24" s="194"/>
      <c r="T24" s="194"/>
      <c r="U24" s="194"/>
      <c r="V24" s="194"/>
      <c r="W24" s="194"/>
      <c r="X24" s="194"/>
    </row>
    <row r="25" spans="1:24" ht="78.75" customHeight="1" x14ac:dyDescent="0.2">
      <c r="A25" s="196" t="s">
        <v>1105</v>
      </c>
      <c r="B25" s="202" t="s">
        <v>45</v>
      </c>
      <c r="C25" s="203" t="s">
        <v>77</v>
      </c>
      <c r="D25" s="203" t="s">
        <v>1106</v>
      </c>
      <c r="E25" s="204">
        <v>3</v>
      </c>
      <c r="F25" s="215">
        <v>41450</v>
      </c>
      <c r="G25" s="205" t="s">
        <v>1107</v>
      </c>
      <c r="H25" s="196" t="s">
        <v>34</v>
      </c>
      <c r="I25" s="224" t="s">
        <v>646</v>
      </c>
      <c r="J25" s="194"/>
      <c r="K25" s="194"/>
      <c r="L25" s="194"/>
      <c r="M25" s="194"/>
      <c r="N25" s="194"/>
      <c r="O25" s="194"/>
      <c r="P25" s="194"/>
      <c r="Q25" s="194"/>
      <c r="R25" s="194"/>
      <c r="S25" s="194"/>
      <c r="T25" s="194"/>
      <c r="U25" s="194"/>
      <c r="V25" s="194"/>
      <c r="W25" s="194"/>
      <c r="X25" s="194"/>
    </row>
    <row r="26" spans="1:24" ht="82.5" customHeight="1" x14ac:dyDescent="0.2">
      <c r="A26" s="196" t="s">
        <v>603</v>
      </c>
      <c r="B26" s="202" t="s">
        <v>45</v>
      </c>
      <c r="C26" s="203" t="s">
        <v>223</v>
      </c>
      <c r="D26" s="203" t="s">
        <v>1093</v>
      </c>
      <c r="E26" s="204" t="str">
        <f>HYPERLINK("https://www.alcaldiabogota.gov.co/sisjur/normas/Norma1.jsp?i=78309","1409")</f>
        <v>1409</v>
      </c>
      <c r="F26" s="211">
        <v>41113</v>
      </c>
      <c r="G26" s="205" t="s">
        <v>629</v>
      </c>
      <c r="H26" s="196" t="s">
        <v>34</v>
      </c>
      <c r="I26" s="224" t="s">
        <v>605</v>
      </c>
      <c r="J26" s="194"/>
      <c r="K26" s="194"/>
      <c r="L26" s="194"/>
      <c r="M26" s="194"/>
      <c r="N26" s="194"/>
      <c r="O26" s="194"/>
      <c r="P26" s="194"/>
      <c r="Q26" s="194"/>
      <c r="R26" s="194"/>
      <c r="S26" s="194"/>
      <c r="T26" s="194"/>
      <c r="U26" s="194"/>
      <c r="V26" s="194"/>
      <c r="W26" s="194"/>
      <c r="X26" s="194"/>
    </row>
    <row r="27" spans="1:24" ht="42.75" x14ac:dyDescent="0.2">
      <c r="A27" s="196" t="s">
        <v>630</v>
      </c>
      <c r="B27" s="202" t="s">
        <v>45</v>
      </c>
      <c r="C27" s="203" t="s">
        <v>610</v>
      </c>
      <c r="D27" s="203" t="s">
        <v>1093</v>
      </c>
      <c r="E27" s="204" t="str">
        <f>HYPERLINK("https://www.alcaldiabogota.gov.co/sisjur/normas/Norma1.jsp?i=50155","4")</f>
        <v>4</v>
      </c>
      <c r="F27" s="211">
        <v>41002</v>
      </c>
      <c r="G27" s="205" t="s">
        <v>631</v>
      </c>
      <c r="H27" s="196" t="s">
        <v>34</v>
      </c>
      <c r="I27" s="263" t="s">
        <v>632</v>
      </c>
      <c r="J27" s="194"/>
      <c r="K27" s="194"/>
      <c r="L27" s="194"/>
      <c r="M27" s="194"/>
      <c r="N27" s="194"/>
      <c r="O27" s="194"/>
      <c r="P27" s="194"/>
      <c r="Q27" s="194"/>
      <c r="R27" s="194"/>
      <c r="S27" s="194"/>
      <c r="T27" s="194"/>
      <c r="U27" s="194"/>
      <c r="V27" s="194"/>
      <c r="W27" s="194"/>
      <c r="X27" s="194"/>
    </row>
    <row r="28" spans="1:24" ht="65.25" customHeight="1" x14ac:dyDescent="0.2">
      <c r="A28" s="196" t="s">
        <v>603</v>
      </c>
      <c r="B28" s="202" t="s">
        <v>45</v>
      </c>
      <c r="C28" s="203" t="s">
        <v>77</v>
      </c>
      <c r="D28" s="203" t="s">
        <v>1093</v>
      </c>
      <c r="E28" s="216">
        <v>663</v>
      </c>
      <c r="F28" s="211">
        <v>40905</v>
      </c>
      <c r="G28" s="205" t="s">
        <v>633</v>
      </c>
      <c r="H28" s="196" t="s">
        <v>34</v>
      </c>
      <c r="I28" s="224" t="s">
        <v>605</v>
      </c>
      <c r="J28" s="194"/>
      <c r="K28" s="194"/>
      <c r="L28" s="194"/>
      <c r="M28" s="194"/>
      <c r="N28" s="194"/>
      <c r="O28" s="194"/>
      <c r="P28" s="194"/>
      <c r="Q28" s="194"/>
      <c r="R28" s="194"/>
      <c r="S28" s="194"/>
      <c r="T28" s="194"/>
      <c r="U28" s="194"/>
      <c r="V28" s="194"/>
      <c r="W28" s="194"/>
      <c r="X28" s="194"/>
    </row>
    <row r="29" spans="1:24" ht="134.25" customHeight="1" x14ac:dyDescent="0.2">
      <c r="A29" s="196" t="s">
        <v>603</v>
      </c>
      <c r="B29" s="202" t="s">
        <v>45</v>
      </c>
      <c r="C29" s="203" t="s">
        <v>555</v>
      </c>
      <c r="D29" s="203" t="s">
        <v>1093</v>
      </c>
      <c r="E29" s="204" t="str">
        <f>HYPERLINK("https://www.alcaldiabogota.gov.co/sisjur/normas/Norma1.jsp?i=41761#0","470")</f>
        <v>470</v>
      </c>
      <c r="F29" s="211">
        <v>40616</v>
      </c>
      <c r="G29" s="205" t="s">
        <v>634</v>
      </c>
      <c r="H29" s="200" t="s">
        <v>635</v>
      </c>
      <c r="I29" s="263" t="s">
        <v>605</v>
      </c>
      <c r="J29" s="194"/>
      <c r="K29" s="194"/>
      <c r="L29" s="194"/>
      <c r="M29" s="194"/>
      <c r="N29" s="194"/>
      <c r="O29" s="194"/>
      <c r="P29" s="194"/>
      <c r="Q29" s="194"/>
      <c r="R29" s="194"/>
      <c r="S29" s="194"/>
      <c r="T29" s="194"/>
      <c r="U29" s="194"/>
      <c r="V29" s="194"/>
      <c r="W29" s="194"/>
      <c r="X29" s="194"/>
    </row>
    <row r="30" spans="1:24" ht="55.5" customHeight="1" x14ac:dyDescent="0.2">
      <c r="A30" s="196" t="s">
        <v>612</v>
      </c>
      <c r="B30" s="202" t="s">
        <v>45</v>
      </c>
      <c r="C30" s="203" t="s">
        <v>610</v>
      </c>
      <c r="D30" s="203" t="s">
        <v>1093</v>
      </c>
      <c r="E30" s="204" t="str">
        <f>HYPERLINK("https://www.alcaldiabogota.gov.co/sisjur/normas/Norma1.jsp?i=40620","3930")</f>
        <v>3930</v>
      </c>
      <c r="F30" s="215">
        <v>40476</v>
      </c>
      <c r="G30" s="205" t="s">
        <v>636</v>
      </c>
      <c r="H30" s="196" t="s">
        <v>34</v>
      </c>
      <c r="I30" s="263" t="s">
        <v>602</v>
      </c>
      <c r="J30" s="194"/>
      <c r="K30" s="194"/>
      <c r="L30" s="194"/>
      <c r="M30" s="194"/>
      <c r="N30" s="194"/>
      <c r="O30" s="194"/>
      <c r="P30" s="194"/>
      <c r="Q30" s="194"/>
      <c r="R30" s="194"/>
      <c r="S30" s="194"/>
      <c r="T30" s="194"/>
      <c r="U30" s="194"/>
      <c r="V30" s="194"/>
      <c r="W30" s="194"/>
      <c r="X30" s="194"/>
    </row>
    <row r="31" spans="1:24" ht="83.25" customHeight="1" x14ac:dyDescent="0.2">
      <c r="A31" s="196" t="s">
        <v>587</v>
      </c>
      <c r="B31" s="202" t="s">
        <v>45</v>
      </c>
      <c r="C31" s="203" t="s">
        <v>637</v>
      </c>
      <c r="D31" s="203" t="s">
        <v>1093</v>
      </c>
      <c r="E31" s="204" t="str">
        <f>HYPERLINK("https://www.alcaldiabogota.gov.co/sisjur/normas/Norma1.jsp?i=40105","1511")</f>
        <v>1511</v>
      </c>
      <c r="F31" s="211">
        <v>40395</v>
      </c>
      <c r="G31" s="205" t="s">
        <v>638</v>
      </c>
      <c r="H31" s="196" t="s">
        <v>34</v>
      </c>
      <c r="I31" s="263" t="s">
        <v>646</v>
      </c>
      <c r="J31" s="194"/>
      <c r="K31" s="194"/>
      <c r="L31" s="194"/>
      <c r="M31" s="194"/>
      <c r="N31" s="194"/>
      <c r="O31" s="194"/>
      <c r="P31" s="194"/>
      <c r="Q31" s="194"/>
      <c r="R31" s="194"/>
      <c r="S31" s="194"/>
      <c r="T31" s="194"/>
      <c r="U31" s="194"/>
      <c r="V31" s="194"/>
      <c r="W31" s="194"/>
      <c r="X31" s="194"/>
    </row>
    <row r="32" spans="1:24" ht="69" customHeight="1" x14ac:dyDescent="0.2">
      <c r="A32" s="196" t="s">
        <v>587</v>
      </c>
      <c r="B32" s="202" t="s">
        <v>45</v>
      </c>
      <c r="C32" s="203" t="s">
        <v>637</v>
      </c>
      <c r="D32" s="203" t="s">
        <v>1093</v>
      </c>
      <c r="E32" s="204" t="str">
        <f>HYPERLINK("https://www.alcaldiabogota.gov.co/sisjur/normas/Norma1.jsp?i=40106","1512")</f>
        <v>1512</v>
      </c>
      <c r="F32" s="211">
        <v>40395</v>
      </c>
      <c r="G32" s="205" t="s">
        <v>639</v>
      </c>
      <c r="H32" s="196" t="s">
        <v>34</v>
      </c>
      <c r="I32" s="263" t="s">
        <v>640</v>
      </c>
      <c r="J32" s="194"/>
      <c r="K32" s="194"/>
      <c r="L32" s="194"/>
      <c r="M32" s="194"/>
      <c r="N32" s="194"/>
      <c r="O32" s="194"/>
      <c r="P32" s="194"/>
      <c r="Q32" s="194"/>
      <c r="R32" s="194"/>
      <c r="S32" s="194"/>
      <c r="T32" s="194"/>
      <c r="U32" s="194"/>
      <c r="V32" s="194"/>
      <c r="W32" s="194"/>
      <c r="X32" s="194"/>
    </row>
    <row r="33" spans="1:24" ht="55.5" customHeight="1" x14ac:dyDescent="0.2">
      <c r="A33" s="196" t="s">
        <v>587</v>
      </c>
      <c r="B33" s="202" t="s">
        <v>45</v>
      </c>
      <c r="C33" s="203" t="s">
        <v>637</v>
      </c>
      <c r="D33" s="203" t="s">
        <v>1093</v>
      </c>
      <c r="E33" s="204" t="str">
        <f>HYPERLINK("https://www.alcaldiabogota.gov.co/sisjur/normas/Norma1.jsp?i=40019","1297")</f>
        <v>1297</v>
      </c>
      <c r="F33" s="211">
        <v>40367</v>
      </c>
      <c r="G33" s="205" t="s">
        <v>641</v>
      </c>
      <c r="H33" s="202" t="s">
        <v>34</v>
      </c>
      <c r="I33" s="263" t="s">
        <v>646</v>
      </c>
      <c r="J33" s="194"/>
      <c r="K33" s="194"/>
      <c r="L33" s="194"/>
      <c r="M33" s="194"/>
      <c r="N33" s="194"/>
      <c r="O33" s="194"/>
      <c r="P33" s="194"/>
      <c r="Q33" s="194"/>
      <c r="R33" s="194"/>
      <c r="S33" s="194"/>
      <c r="T33" s="194"/>
      <c r="U33" s="194"/>
      <c r="V33" s="194"/>
      <c r="W33" s="194"/>
      <c r="X33" s="194"/>
    </row>
    <row r="34" spans="1:24" ht="55.5" customHeight="1" x14ac:dyDescent="0.2">
      <c r="A34" s="196" t="s">
        <v>587</v>
      </c>
      <c r="B34" s="202" t="s">
        <v>45</v>
      </c>
      <c r="C34" s="203" t="s">
        <v>607</v>
      </c>
      <c r="D34" s="203" t="s">
        <v>1093</v>
      </c>
      <c r="E34" s="204">
        <v>1252</v>
      </c>
      <c r="F34" s="215">
        <v>39779</v>
      </c>
      <c r="G34" s="202" t="s">
        <v>642</v>
      </c>
      <c r="H34" s="202" t="s">
        <v>34</v>
      </c>
      <c r="I34" s="263" t="s">
        <v>609</v>
      </c>
      <c r="J34" s="194"/>
      <c r="K34" s="194"/>
      <c r="L34" s="194"/>
      <c r="M34" s="194"/>
      <c r="N34" s="194"/>
      <c r="O34" s="194"/>
      <c r="P34" s="194"/>
      <c r="Q34" s="194"/>
      <c r="R34" s="194"/>
      <c r="S34" s="194"/>
      <c r="T34" s="194"/>
      <c r="U34" s="194"/>
      <c r="V34" s="194"/>
      <c r="W34" s="194"/>
      <c r="X34" s="194"/>
    </row>
    <row r="35" spans="1:24" ht="55.5" customHeight="1" x14ac:dyDescent="0.2">
      <c r="A35" s="196" t="s">
        <v>587</v>
      </c>
      <c r="B35" s="202" t="s">
        <v>45</v>
      </c>
      <c r="C35" s="203" t="s">
        <v>610</v>
      </c>
      <c r="D35" s="203" t="s">
        <v>1093</v>
      </c>
      <c r="E35" s="204" t="str">
        <f>HYPERLINK("https://www.alcaldiabogota.gov.co/sisjur/normas/Norma1.jsp?i=32715","3450")</f>
        <v>3450</v>
      </c>
      <c r="F35" s="211">
        <v>39703</v>
      </c>
      <c r="G35" s="205" t="s">
        <v>1108</v>
      </c>
      <c r="H35" s="202" t="s">
        <v>34</v>
      </c>
      <c r="I35" s="224" t="s">
        <v>598</v>
      </c>
      <c r="J35" s="194"/>
      <c r="K35" s="194"/>
      <c r="L35" s="194"/>
      <c r="M35" s="194"/>
      <c r="N35" s="194"/>
      <c r="O35" s="194"/>
      <c r="P35" s="194"/>
      <c r="Q35" s="194"/>
      <c r="R35" s="194"/>
      <c r="S35" s="194"/>
      <c r="T35" s="194"/>
      <c r="U35" s="194"/>
      <c r="V35" s="194"/>
      <c r="W35" s="194"/>
      <c r="X35" s="194"/>
    </row>
    <row r="36" spans="1:24" ht="55.5" customHeight="1" x14ac:dyDescent="0.2">
      <c r="A36" s="196" t="s">
        <v>587</v>
      </c>
      <c r="B36" s="202" t="s">
        <v>45</v>
      </c>
      <c r="C36" s="203" t="s">
        <v>617</v>
      </c>
      <c r="D36" s="203" t="s">
        <v>1093</v>
      </c>
      <c r="E36" s="204" t="str">
        <f>HYPERLINK("https://www.alcaldiabogota.gov.co/sisjur/normas/Norma1.jsp?i=33005","931")</f>
        <v>931</v>
      </c>
      <c r="F36" s="211">
        <v>39574</v>
      </c>
      <c r="G36" s="205" t="s">
        <v>644</v>
      </c>
      <c r="H36" s="202" t="s">
        <v>34</v>
      </c>
      <c r="I36" s="263" t="s">
        <v>602</v>
      </c>
      <c r="J36" s="194"/>
      <c r="K36" s="194"/>
      <c r="L36" s="194"/>
      <c r="M36" s="194"/>
      <c r="N36" s="194"/>
      <c r="O36" s="194"/>
      <c r="P36" s="194"/>
      <c r="Q36" s="194"/>
      <c r="R36" s="194"/>
      <c r="S36" s="194"/>
      <c r="T36" s="194"/>
      <c r="U36" s="194"/>
      <c r="V36" s="194"/>
      <c r="W36" s="194"/>
      <c r="X36" s="194"/>
    </row>
    <row r="37" spans="1:24" ht="55.5" customHeight="1" x14ac:dyDescent="0.2">
      <c r="A37" s="196" t="s">
        <v>587</v>
      </c>
      <c r="B37" s="202" t="s">
        <v>45</v>
      </c>
      <c r="C37" s="203" t="s">
        <v>610</v>
      </c>
      <c r="D37" s="203" t="s">
        <v>1093</v>
      </c>
      <c r="E37" s="204" t="str">
        <f>HYPERLINK("https://www.alcaldiabogota.gov.co/sisjur/normas/Norma1.jsp?i=29344","895")</f>
        <v>895</v>
      </c>
      <c r="F37" s="211">
        <v>39535</v>
      </c>
      <c r="G37" s="205" t="s">
        <v>1109</v>
      </c>
      <c r="H37" s="202" t="s">
        <v>34</v>
      </c>
      <c r="I37" s="263" t="s">
        <v>598</v>
      </c>
      <c r="J37" s="194"/>
      <c r="K37" s="194"/>
      <c r="L37" s="194"/>
      <c r="M37" s="194"/>
      <c r="N37" s="194"/>
      <c r="O37" s="194"/>
      <c r="P37" s="194"/>
      <c r="Q37" s="194"/>
      <c r="R37" s="194"/>
      <c r="S37" s="194"/>
      <c r="T37" s="194"/>
      <c r="U37" s="194"/>
      <c r="V37" s="194"/>
      <c r="W37" s="194"/>
      <c r="X37" s="194"/>
    </row>
    <row r="38" spans="1:24" ht="92.25" customHeight="1" x14ac:dyDescent="0.2">
      <c r="A38" s="196" t="s">
        <v>587</v>
      </c>
      <c r="B38" s="202" t="s">
        <v>45</v>
      </c>
      <c r="C38" s="203" t="s">
        <v>637</v>
      </c>
      <c r="D38" s="203" t="s">
        <v>1093</v>
      </c>
      <c r="E38" s="204" t="str">
        <f>HYPERLINK("https://www.alcaldiabogota.gov.co/sisjur/normas/Norma1.jsp?i=26053","1362")</f>
        <v>1362</v>
      </c>
      <c r="F38" s="211">
        <v>39296</v>
      </c>
      <c r="G38" s="205" t="s">
        <v>645</v>
      </c>
      <c r="H38" s="202" t="s">
        <v>34</v>
      </c>
      <c r="I38" s="224" t="s">
        <v>646</v>
      </c>
      <c r="J38" s="194"/>
      <c r="K38" s="194"/>
      <c r="L38" s="194"/>
      <c r="M38" s="194"/>
      <c r="N38" s="194"/>
      <c r="O38" s="194"/>
      <c r="P38" s="194"/>
      <c r="Q38" s="194"/>
      <c r="R38" s="194"/>
      <c r="S38" s="194"/>
      <c r="T38" s="194"/>
      <c r="U38" s="194"/>
      <c r="V38" s="194"/>
      <c r="W38" s="194"/>
      <c r="X38" s="194"/>
    </row>
    <row r="39" spans="1:24" ht="82.5" customHeight="1" x14ac:dyDescent="0.2">
      <c r="A39" s="196" t="s">
        <v>587</v>
      </c>
      <c r="B39" s="202" t="s">
        <v>45</v>
      </c>
      <c r="C39" s="203" t="s">
        <v>555</v>
      </c>
      <c r="D39" s="203" t="s">
        <v>1093</v>
      </c>
      <c r="E39" s="204" t="str">
        <f>HYPERLINK("https://www.alcaldiabogota.gov.co/sisjur/normas/Norma1.jsp?i=25613","287")</f>
        <v>287</v>
      </c>
      <c r="F39" s="211">
        <v>39261</v>
      </c>
      <c r="G39" s="205" t="s">
        <v>647</v>
      </c>
      <c r="H39" s="202" t="s">
        <v>34</v>
      </c>
      <c r="I39" s="263" t="s">
        <v>589</v>
      </c>
      <c r="J39" s="194"/>
      <c r="K39" s="194"/>
      <c r="L39" s="194"/>
      <c r="M39" s="194"/>
      <c r="N39" s="194"/>
      <c r="O39" s="194"/>
      <c r="P39" s="194"/>
      <c r="Q39" s="194"/>
      <c r="R39" s="194"/>
      <c r="S39" s="194"/>
      <c r="T39" s="194"/>
      <c r="U39" s="194"/>
      <c r="V39" s="194"/>
      <c r="W39" s="194"/>
      <c r="X39" s="194"/>
    </row>
    <row r="40" spans="1:24" ht="86.25" customHeight="1" x14ac:dyDescent="0.2">
      <c r="A40" s="196" t="s">
        <v>587</v>
      </c>
      <c r="B40" s="196" t="s">
        <v>45</v>
      </c>
      <c r="C40" s="197" t="s">
        <v>610</v>
      </c>
      <c r="D40" s="197" t="s">
        <v>1093</v>
      </c>
      <c r="E40" s="210" t="str">
        <f>HYPERLINK("http://sisjur.bogotajuridica.gov.co/sisjur/normas/Norma1.jsp?i=30007","1575")</f>
        <v>1575</v>
      </c>
      <c r="F40" s="213">
        <v>39211</v>
      </c>
      <c r="G40" s="200" t="s">
        <v>648</v>
      </c>
      <c r="H40" s="202" t="s">
        <v>34</v>
      </c>
      <c r="I40" s="261" t="s">
        <v>649</v>
      </c>
      <c r="J40" s="194"/>
      <c r="K40" s="194"/>
      <c r="L40" s="194"/>
      <c r="M40" s="194"/>
      <c r="N40" s="194"/>
      <c r="O40" s="194"/>
      <c r="P40" s="194"/>
      <c r="Q40" s="194"/>
      <c r="R40" s="194"/>
      <c r="S40" s="194"/>
      <c r="T40" s="194"/>
      <c r="U40" s="194"/>
      <c r="V40" s="194"/>
      <c r="W40" s="194"/>
      <c r="X40" s="194"/>
    </row>
    <row r="41" spans="1:24" ht="69" customHeight="1" x14ac:dyDescent="0.2">
      <c r="A41" s="217" t="s">
        <v>587</v>
      </c>
      <c r="B41" s="217" t="s">
        <v>45</v>
      </c>
      <c r="C41" s="218" t="s">
        <v>637</v>
      </c>
      <c r="D41" s="218" t="s">
        <v>1093</v>
      </c>
      <c r="E41" s="222" t="str">
        <f>HYPERLINK("https://www.alcaldiabogota.gov.co/sisjur/normas/Norma1.jsp?i=20837#0","1402")</f>
        <v>1402</v>
      </c>
      <c r="F41" s="212">
        <v>38915</v>
      </c>
      <c r="G41" s="220" t="s">
        <v>650</v>
      </c>
      <c r="H41" s="202" t="s">
        <v>34</v>
      </c>
      <c r="I41" s="221" t="s">
        <v>646</v>
      </c>
      <c r="J41" s="194"/>
      <c r="K41" s="194"/>
      <c r="L41" s="194"/>
      <c r="M41" s="194"/>
      <c r="N41" s="194"/>
      <c r="O41" s="194"/>
      <c r="P41" s="194"/>
      <c r="Q41" s="194"/>
      <c r="R41" s="194"/>
      <c r="S41" s="194"/>
      <c r="T41" s="194"/>
      <c r="U41" s="194"/>
      <c r="V41" s="194"/>
      <c r="W41" s="194"/>
      <c r="X41" s="194"/>
    </row>
    <row r="42" spans="1:24" ht="67.5" customHeight="1" x14ac:dyDescent="0.2">
      <c r="A42" s="217" t="s">
        <v>587</v>
      </c>
      <c r="B42" s="217" t="s">
        <v>45</v>
      </c>
      <c r="C42" s="203" t="s">
        <v>610</v>
      </c>
      <c r="D42" s="218" t="s">
        <v>1093</v>
      </c>
      <c r="E42" s="219" t="str">
        <f>HYPERLINK("https://www.alcaldiabogota.gov.co/sisjur/normas/Norma1.jsp?i=18718","4741")</f>
        <v>4741</v>
      </c>
      <c r="F42" s="223">
        <v>38716</v>
      </c>
      <c r="G42" s="220" t="s">
        <v>1110</v>
      </c>
      <c r="H42" s="205" t="s">
        <v>652</v>
      </c>
      <c r="I42" s="221" t="s">
        <v>646</v>
      </c>
      <c r="J42" s="194"/>
      <c r="K42" s="194"/>
      <c r="L42" s="194"/>
      <c r="M42" s="194"/>
      <c r="N42" s="194"/>
      <c r="O42" s="194"/>
      <c r="P42" s="194"/>
      <c r="Q42" s="194"/>
      <c r="R42" s="194"/>
      <c r="S42" s="194"/>
      <c r="T42" s="194"/>
      <c r="U42" s="194"/>
      <c r="V42" s="194"/>
      <c r="W42" s="194"/>
      <c r="X42" s="194"/>
    </row>
    <row r="43" spans="1:24" ht="63" customHeight="1" x14ac:dyDescent="0.2">
      <c r="A43" s="217" t="s">
        <v>587</v>
      </c>
      <c r="B43" s="217" t="s">
        <v>45</v>
      </c>
      <c r="C43" s="218" t="s">
        <v>555</v>
      </c>
      <c r="D43" s="218" t="s">
        <v>1093</v>
      </c>
      <c r="E43" s="219" t="str">
        <f>HYPERLINK("https://www.alcaldiabogota.gov.co/sisjur/normas/Norma1.jsp?i=18566","197")</f>
        <v>197</v>
      </c>
      <c r="F43" s="223">
        <v>38714</v>
      </c>
      <c r="G43" s="220" t="s">
        <v>653</v>
      </c>
      <c r="H43" s="202" t="s">
        <v>34</v>
      </c>
      <c r="I43" s="221" t="s">
        <v>602</v>
      </c>
      <c r="J43" s="194"/>
      <c r="K43" s="194"/>
      <c r="L43" s="194"/>
      <c r="M43" s="194"/>
      <c r="N43" s="194"/>
      <c r="O43" s="194"/>
      <c r="P43" s="194"/>
      <c r="Q43" s="194"/>
      <c r="R43" s="194"/>
      <c r="S43" s="194"/>
      <c r="T43" s="194"/>
      <c r="U43" s="194"/>
      <c r="V43" s="194"/>
      <c r="W43" s="194"/>
      <c r="X43" s="194"/>
    </row>
    <row r="44" spans="1:24" ht="56.25" customHeight="1" x14ac:dyDescent="0.2">
      <c r="A44" s="196" t="s">
        <v>587</v>
      </c>
      <c r="B44" s="202" t="s">
        <v>45</v>
      </c>
      <c r="C44" s="203" t="s">
        <v>637</v>
      </c>
      <c r="D44" s="218" t="s">
        <v>1093</v>
      </c>
      <c r="E44" s="204">
        <v>1023</v>
      </c>
      <c r="F44" s="215">
        <v>38561</v>
      </c>
      <c r="G44" s="202" t="s">
        <v>654</v>
      </c>
      <c r="H44" s="202" t="s">
        <v>655</v>
      </c>
      <c r="I44" s="224" t="s">
        <v>602</v>
      </c>
      <c r="J44" s="194"/>
      <c r="K44" s="194"/>
      <c r="L44" s="194"/>
      <c r="M44" s="194"/>
      <c r="N44" s="194"/>
      <c r="O44" s="194"/>
      <c r="P44" s="194"/>
      <c r="Q44" s="194"/>
      <c r="R44" s="194"/>
      <c r="S44" s="194"/>
      <c r="T44" s="194"/>
      <c r="U44" s="194"/>
      <c r="V44" s="194"/>
      <c r="W44" s="194"/>
      <c r="X44" s="194"/>
    </row>
    <row r="45" spans="1:24" ht="56.25" customHeight="1" x14ac:dyDescent="0.2">
      <c r="A45" s="196" t="s">
        <v>587</v>
      </c>
      <c r="B45" s="202" t="s">
        <v>45</v>
      </c>
      <c r="C45" s="203" t="s">
        <v>77</v>
      </c>
      <c r="D45" s="203" t="s">
        <v>1093</v>
      </c>
      <c r="E45" s="204" t="str">
        <f>HYPERLINK("https://www.alcaldiabogota.gov.co/sisjur/normas/Norma1.jsp?i=15484","400")</f>
        <v>400</v>
      </c>
      <c r="F45" s="215">
        <v>38336</v>
      </c>
      <c r="G45" s="205" t="s">
        <v>656</v>
      </c>
      <c r="H45" s="202" t="s">
        <v>34</v>
      </c>
      <c r="I45" s="224" t="s">
        <v>657</v>
      </c>
      <c r="J45" s="194"/>
      <c r="K45" s="194"/>
      <c r="L45" s="194"/>
      <c r="M45" s="194"/>
      <c r="N45" s="194"/>
      <c r="O45" s="194"/>
      <c r="P45" s="194"/>
      <c r="Q45" s="194"/>
      <c r="R45" s="194"/>
      <c r="S45" s="194"/>
      <c r="T45" s="194"/>
      <c r="U45" s="194"/>
      <c r="V45" s="194"/>
      <c r="W45" s="194"/>
      <c r="X45" s="194"/>
    </row>
    <row r="46" spans="1:24" ht="66.75" customHeight="1" x14ac:dyDescent="0.2">
      <c r="A46" s="196" t="s">
        <v>587</v>
      </c>
      <c r="B46" s="202" t="s">
        <v>45</v>
      </c>
      <c r="C46" s="203" t="s">
        <v>77</v>
      </c>
      <c r="D46" s="203" t="s">
        <v>1093</v>
      </c>
      <c r="E46" s="204" t="str">
        <f>HYPERLINK("https://www.alcaldiabogota.gov.co/sisjur/normas/Norma1.jsp?i=11056","506")</f>
        <v>506</v>
      </c>
      <c r="F46" s="215">
        <v>37985</v>
      </c>
      <c r="G46" s="205" t="s">
        <v>658</v>
      </c>
      <c r="H46" s="202" t="s">
        <v>34</v>
      </c>
      <c r="I46" s="224" t="s">
        <v>624</v>
      </c>
      <c r="J46" s="194"/>
      <c r="K46" s="194"/>
      <c r="L46" s="194"/>
      <c r="M46" s="194"/>
      <c r="N46" s="194"/>
      <c r="O46" s="194"/>
      <c r="P46" s="194"/>
      <c r="Q46" s="194"/>
      <c r="R46" s="194"/>
      <c r="S46" s="194"/>
      <c r="T46" s="194"/>
      <c r="U46" s="194"/>
      <c r="V46" s="194"/>
      <c r="W46" s="194"/>
      <c r="X46" s="194"/>
    </row>
    <row r="47" spans="1:24" ht="71.25" customHeight="1" x14ac:dyDescent="0.2">
      <c r="A47" s="196" t="s">
        <v>587</v>
      </c>
      <c r="B47" s="202" t="s">
        <v>45</v>
      </c>
      <c r="C47" s="203" t="s">
        <v>555</v>
      </c>
      <c r="D47" s="203" t="s">
        <v>1093</v>
      </c>
      <c r="E47" s="204">
        <v>114</v>
      </c>
      <c r="F47" s="215">
        <v>37984</v>
      </c>
      <c r="G47" s="205" t="s">
        <v>659</v>
      </c>
      <c r="H47" s="202" t="s">
        <v>34</v>
      </c>
      <c r="I47" s="224" t="s">
        <v>657</v>
      </c>
      <c r="J47" s="194"/>
      <c r="K47" s="194"/>
      <c r="L47" s="194"/>
      <c r="M47" s="194"/>
      <c r="N47" s="194"/>
      <c r="O47" s="194"/>
      <c r="P47" s="194"/>
      <c r="Q47" s="194"/>
      <c r="R47" s="194"/>
      <c r="S47" s="194"/>
      <c r="T47" s="194"/>
      <c r="U47" s="194"/>
      <c r="V47" s="194"/>
      <c r="W47" s="194"/>
      <c r="X47" s="194"/>
    </row>
    <row r="48" spans="1:24" ht="61.5" customHeight="1" x14ac:dyDescent="0.2">
      <c r="A48" s="196" t="s">
        <v>603</v>
      </c>
      <c r="B48" s="202" t="s">
        <v>45</v>
      </c>
      <c r="C48" s="203" t="s">
        <v>281</v>
      </c>
      <c r="D48" s="203" t="s">
        <v>1093</v>
      </c>
      <c r="E48" s="204" t="str">
        <f>HYPERLINK("https://es.scribd.com/document/349413842/NTC-5183-Calidad-de-Aire-Ventilacion-pdf","5183")</f>
        <v>5183</v>
      </c>
      <c r="F48" s="211">
        <v>37859</v>
      </c>
      <c r="G48" s="205" t="s">
        <v>660</v>
      </c>
      <c r="H48" s="202" t="s">
        <v>34</v>
      </c>
      <c r="I48" s="224" t="s">
        <v>605</v>
      </c>
      <c r="J48" s="194"/>
      <c r="K48" s="194"/>
      <c r="L48" s="194"/>
      <c r="M48" s="194"/>
      <c r="N48" s="194"/>
      <c r="O48" s="194"/>
      <c r="P48" s="194"/>
      <c r="Q48" s="194"/>
      <c r="R48" s="194"/>
      <c r="S48" s="194"/>
      <c r="T48" s="194"/>
      <c r="U48" s="194"/>
      <c r="V48" s="194"/>
      <c r="W48" s="194"/>
      <c r="X48" s="194"/>
    </row>
    <row r="49" spans="1:24" ht="52.5" customHeight="1" x14ac:dyDescent="0.2">
      <c r="A49" s="196" t="s">
        <v>1111</v>
      </c>
      <c r="B49" s="202" t="s">
        <v>44</v>
      </c>
      <c r="C49" s="203" t="s">
        <v>281</v>
      </c>
      <c r="D49" s="203" t="s">
        <v>1093</v>
      </c>
      <c r="E49" s="216">
        <v>5131</v>
      </c>
      <c r="F49" s="215">
        <v>37587</v>
      </c>
      <c r="G49" s="205" t="s">
        <v>1112</v>
      </c>
      <c r="H49" s="202" t="s">
        <v>34</v>
      </c>
      <c r="I49" s="224" t="s">
        <v>646</v>
      </c>
      <c r="J49" s="194"/>
      <c r="K49" s="194"/>
      <c r="L49" s="194"/>
      <c r="M49" s="194"/>
      <c r="N49" s="194"/>
      <c r="O49" s="194"/>
      <c r="P49" s="194"/>
      <c r="Q49" s="194"/>
      <c r="R49" s="194"/>
      <c r="S49" s="194"/>
      <c r="T49" s="194"/>
      <c r="U49" s="194"/>
      <c r="V49" s="194"/>
      <c r="W49" s="194"/>
      <c r="X49" s="194"/>
    </row>
    <row r="50" spans="1:24" ht="57.75" customHeight="1" x14ac:dyDescent="0.2">
      <c r="A50" s="196" t="s">
        <v>590</v>
      </c>
      <c r="B50" s="202" t="s">
        <v>45</v>
      </c>
      <c r="C50" s="203" t="s">
        <v>119</v>
      </c>
      <c r="D50" s="203" t="s">
        <v>19</v>
      </c>
      <c r="E50" s="216">
        <v>734</v>
      </c>
      <c r="F50" s="211">
        <v>37292</v>
      </c>
      <c r="G50" s="202" t="s">
        <v>661</v>
      </c>
      <c r="H50" s="202" t="s">
        <v>662</v>
      </c>
      <c r="I50" s="224" t="s">
        <v>594</v>
      </c>
      <c r="J50" s="194"/>
      <c r="K50" s="194"/>
      <c r="L50" s="194"/>
      <c r="M50" s="194"/>
      <c r="N50" s="194"/>
      <c r="O50" s="194"/>
      <c r="P50" s="194"/>
      <c r="Q50" s="194"/>
      <c r="R50" s="194"/>
      <c r="S50" s="194"/>
      <c r="T50" s="194"/>
      <c r="U50" s="194"/>
      <c r="V50" s="194"/>
      <c r="W50" s="194"/>
      <c r="X50" s="194"/>
    </row>
    <row r="51" spans="1:24" ht="57" x14ac:dyDescent="0.2">
      <c r="A51" s="196" t="s">
        <v>643</v>
      </c>
      <c r="B51" s="202" t="s">
        <v>45</v>
      </c>
      <c r="C51" s="203" t="s">
        <v>77</v>
      </c>
      <c r="D51" s="218" t="s">
        <v>35</v>
      </c>
      <c r="E51" s="204" t="str">
        <f>HYPERLINK("https://www.alcaldiabogota.gov.co/sisjur/normas/Norma1.jsp?i=4718","959")</f>
        <v>959</v>
      </c>
      <c r="F51" s="211">
        <v>36831</v>
      </c>
      <c r="G51" s="205" t="s">
        <v>663</v>
      </c>
      <c r="H51" s="202" t="s">
        <v>34</v>
      </c>
      <c r="I51" s="224" t="s">
        <v>624</v>
      </c>
      <c r="J51" s="194"/>
      <c r="K51" s="194"/>
      <c r="L51" s="194"/>
      <c r="M51" s="194"/>
      <c r="N51" s="194"/>
      <c r="O51" s="194"/>
      <c r="P51" s="194"/>
      <c r="Q51" s="194"/>
      <c r="R51" s="194"/>
      <c r="S51" s="194"/>
      <c r="T51" s="194"/>
      <c r="U51" s="194"/>
      <c r="V51" s="194"/>
      <c r="W51" s="194"/>
      <c r="X51" s="194"/>
    </row>
    <row r="52" spans="1:24" ht="95.25" customHeight="1" x14ac:dyDescent="0.2">
      <c r="A52" s="196" t="s">
        <v>612</v>
      </c>
      <c r="B52" s="202" t="s">
        <v>45</v>
      </c>
      <c r="C52" s="203" t="s">
        <v>610</v>
      </c>
      <c r="D52" s="203" t="s">
        <v>35</v>
      </c>
      <c r="E52" s="204" t="str">
        <f>HYPERLINK("https://www.alcaldiabogota.gov.co/sisjur/normas/Norma1.jsp?i=3333","3102")</f>
        <v>3102</v>
      </c>
      <c r="F52" s="215">
        <v>35794</v>
      </c>
      <c r="G52" s="205" t="s">
        <v>1113</v>
      </c>
      <c r="H52" s="202" t="s">
        <v>34</v>
      </c>
      <c r="I52" s="224" t="s">
        <v>598</v>
      </c>
      <c r="J52" s="194"/>
      <c r="K52" s="194"/>
      <c r="L52" s="194"/>
      <c r="M52" s="194"/>
      <c r="N52" s="194"/>
      <c r="O52" s="194"/>
      <c r="P52" s="194"/>
      <c r="Q52" s="194"/>
      <c r="R52" s="194"/>
      <c r="S52" s="194"/>
      <c r="T52" s="194"/>
      <c r="U52" s="194"/>
      <c r="V52" s="194"/>
      <c r="W52" s="194"/>
      <c r="X52" s="194"/>
    </row>
    <row r="53" spans="1:24" ht="52.5" customHeight="1" x14ac:dyDescent="0.2">
      <c r="A53" s="196" t="s">
        <v>1099</v>
      </c>
      <c r="B53" s="202" t="s">
        <v>44</v>
      </c>
      <c r="C53" s="203" t="s">
        <v>610</v>
      </c>
      <c r="D53" s="203" t="s">
        <v>23</v>
      </c>
      <c r="E53" s="216">
        <v>400</v>
      </c>
      <c r="F53" s="215">
        <v>35661</v>
      </c>
      <c r="G53" s="205" t="s">
        <v>1114</v>
      </c>
      <c r="H53" s="202" t="s">
        <v>34</v>
      </c>
      <c r="I53" s="224" t="s">
        <v>605</v>
      </c>
      <c r="J53" s="194"/>
      <c r="K53" s="194"/>
      <c r="L53" s="194"/>
      <c r="M53" s="194"/>
      <c r="N53" s="194"/>
      <c r="O53" s="194"/>
      <c r="P53" s="194"/>
      <c r="Q53" s="194"/>
      <c r="R53" s="194"/>
      <c r="S53" s="194"/>
      <c r="T53" s="194"/>
      <c r="U53" s="194"/>
      <c r="V53" s="194"/>
      <c r="W53" s="194"/>
      <c r="X53" s="194"/>
    </row>
    <row r="54" spans="1:24" ht="93.75" customHeight="1" x14ac:dyDescent="0.2">
      <c r="A54" s="202" t="s">
        <v>664</v>
      </c>
      <c r="B54" s="202" t="s">
        <v>45</v>
      </c>
      <c r="C54" s="203" t="s">
        <v>665</v>
      </c>
      <c r="D54" s="203" t="s">
        <v>35</v>
      </c>
      <c r="E54" s="216">
        <v>1843</v>
      </c>
      <c r="F54" s="209">
        <v>33441</v>
      </c>
      <c r="G54" s="205" t="s">
        <v>666</v>
      </c>
      <c r="H54" s="202" t="s">
        <v>34</v>
      </c>
      <c r="I54" s="224" t="s">
        <v>667</v>
      </c>
      <c r="J54" s="194"/>
      <c r="K54" s="194"/>
      <c r="L54" s="194"/>
      <c r="M54" s="194"/>
      <c r="N54" s="194"/>
      <c r="O54" s="194"/>
      <c r="P54" s="194"/>
      <c r="Q54" s="194"/>
      <c r="R54" s="194"/>
      <c r="S54" s="194"/>
      <c r="T54" s="194"/>
      <c r="U54" s="194"/>
      <c r="V54" s="194"/>
      <c r="W54" s="194"/>
      <c r="X54" s="194"/>
    </row>
    <row r="55" spans="1:24" ht="171" x14ac:dyDescent="0.2">
      <c r="A55" s="196" t="s">
        <v>606</v>
      </c>
      <c r="B55" s="202" t="s">
        <v>44</v>
      </c>
      <c r="C55" s="203" t="s">
        <v>610</v>
      </c>
      <c r="D55" s="203" t="s">
        <v>19</v>
      </c>
      <c r="E55" s="204" t="str">
        <f>HYPERLINK("https://www.alcaldiabogota.gov.co/sisjur/normas/Norma1.jsp?i=1177","9")</f>
        <v>9</v>
      </c>
      <c r="F55" s="215">
        <v>28879</v>
      </c>
      <c r="G55" s="205" t="s">
        <v>668</v>
      </c>
      <c r="H55" s="202" t="s">
        <v>1118</v>
      </c>
      <c r="I55" s="224" t="s">
        <v>669</v>
      </c>
      <c r="J55" s="194"/>
      <c r="K55" s="194"/>
      <c r="L55" s="194"/>
      <c r="M55" s="194"/>
      <c r="N55" s="194"/>
      <c r="O55" s="194"/>
      <c r="P55" s="194"/>
      <c r="Q55" s="194"/>
      <c r="R55" s="194"/>
      <c r="S55" s="194"/>
      <c r="T55" s="194"/>
      <c r="U55" s="194"/>
      <c r="V55" s="194"/>
      <c r="W55" s="194"/>
      <c r="X55" s="194"/>
    </row>
    <row r="56" spans="1:24" ht="86.25" customHeight="1" x14ac:dyDescent="0.2">
      <c r="A56" s="196" t="s">
        <v>603</v>
      </c>
      <c r="B56" s="202" t="s">
        <v>44</v>
      </c>
      <c r="C56" s="203" t="s">
        <v>281</v>
      </c>
      <c r="D56" s="203" t="s">
        <v>1093</v>
      </c>
      <c r="E56" s="204">
        <v>2050</v>
      </c>
      <c r="F56" s="203">
        <v>2020</v>
      </c>
      <c r="G56" s="205" t="s">
        <v>670</v>
      </c>
      <c r="H56" s="205" t="s">
        <v>34</v>
      </c>
      <c r="I56" s="224" t="s">
        <v>605</v>
      </c>
      <c r="J56" s="194"/>
      <c r="K56" s="194"/>
      <c r="L56" s="194"/>
      <c r="M56" s="194"/>
      <c r="N56" s="194"/>
      <c r="O56" s="194"/>
      <c r="P56" s="194"/>
      <c r="Q56" s="194"/>
      <c r="R56" s="194"/>
      <c r="S56" s="194"/>
      <c r="T56" s="194"/>
      <c r="U56" s="194"/>
      <c r="V56" s="194"/>
      <c r="W56" s="194"/>
      <c r="X56" s="194"/>
    </row>
    <row r="57" spans="1:24" ht="177" customHeight="1" x14ac:dyDescent="0.2">
      <c r="A57" s="196" t="s">
        <v>1115</v>
      </c>
      <c r="B57" s="202" t="s">
        <v>45</v>
      </c>
      <c r="C57" s="203" t="s">
        <v>1116</v>
      </c>
      <c r="D57" s="203" t="s">
        <v>76</v>
      </c>
      <c r="E57" s="216">
        <v>2722</v>
      </c>
      <c r="F57" s="203">
        <v>1992</v>
      </c>
      <c r="G57" s="205" t="s">
        <v>1117</v>
      </c>
      <c r="H57" s="202" t="s">
        <v>34</v>
      </c>
      <c r="I57" s="224" t="s">
        <v>646</v>
      </c>
      <c r="J57" s="194"/>
      <c r="K57" s="194"/>
      <c r="L57" s="194"/>
      <c r="M57" s="194"/>
      <c r="N57" s="194"/>
      <c r="O57" s="194"/>
      <c r="P57" s="194"/>
      <c r="Q57" s="194"/>
      <c r="R57" s="194"/>
      <c r="S57" s="194"/>
      <c r="T57" s="194"/>
      <c r="U57" s="194"/>
      <c r="V57" s="194"/>
      <c r="W57" s="194"/>
      <c r="X57" s="194"/>
    </row>
    <row r="58" spans="1:24" ht="35.25" customHeight="1" x14ac:dyDescent="0.2">
      <c r="A58" s="543" t="s">
        <v>38</v>
      </c>
      <c r="B58" s="544"/>
      <c r="C58" s="186" t="s">
        <v>39</v>
      </c>
      <c r="D58" s="547" t="s">
        <v>1119</v>
      </c>
      <c r="E58" s="548"/>
      <c r="F58" s="548"/>
      <c r="G58" s="549"/>
      <c r="H58" s="550" t="s">
        <v>40</v>
      </c>
      <c r="I58" s="531" t="s">
        <v>1138</v>
      </c>
      <c r="J58" s="194"/>
      <c r="K58" s="194"/>
      <c r="L58" s="194"/>
      <c r="M58" s="194"/>
      <c r="N58" s="194"/>
      <c r="O58" s="194"/>
      <c r="P58" s="194"/>
      <c r="Q58" s="194"/>
      <c r="R58" s="194"/>
      <c r="S58" s="194"/>
      <c r="T58" s="194"/>
      <c r="U58" s="194"/>
      <c r="V58" s="194"/>
      <c r="W58" s="194"/>
      <c r="X58" s="194"/>
    </row>
    <row r="59" spans="1:24" ht="64.5" customHeight="1" x14ac:dyDescent="0.2">
      <c r="A59" s="545"/>
      <c r="B59" s="546"/>
      <c r="C59" s="186" t="s">
        <v>41</v>
      </c>
      <c r="D59" s="532" t="s">
        <v>1120</v>
      </c>
      <c r="E59" s="533"/>
      <c r="F59" s="533"/>
      <c r="G59" s="534"/>
      <c r="H59" s="551"/>
      <c r="I59" s="508"/>
      <c r="J59" s="194"/>
      <c r="K59" s="194"/>
      <c r="L59" s="194"/>
      <c r="M59" s="194"/>
      <c r="N59" s="194"/>
      <c r="O59" s="194"/>
      <c r="P59" s="194"/>
      <c r="Q59" s="194"/>
      <c r="R59" s="194"/>
      <c r="S59" s="194"/>
      <c r="T59" s="194"/>
      <c r="U59" s="194"/>
      <c r="V59" s="194"/>
      <c r="W59" s="194"/>
      <c r="X59" s="194"/>
    </row>
    <row r="60" spans="1:24" ht="14.25" customHeight="1" x14ac:dyDescent="0.2">
      <c r="C60" s="194"/>
      <c r="D60" s="194"/>
      <c r="E60" s="194"/>
      <c r="F60" s="194"/>
      <c r="G60" s="225"/>
      <c r="H60" s="225"/>
      <c r="I60" s="194"/>
      <c r="J60" s="194"/>
      <c r="K60" s="194"/>
      <c r="L60" s="194"/>
      <c r="M60" s="194"/>
      <c r="N60" s="194"/>
      <c r="O60" s="194"/>
      <c r="P60" s="194"/>
      <c r="Q60" s="194"/>
      <c r="R60" s="194"/>
      <c r="S60" s="194"/>
      <c r="T60" s="194"/>
      <c r="U60" s="194"/>
      <c r="V60" s="194"/>
      <c r="W60" s="194"/>
      <c r="X60" s="194"/>
    </row>
    <row r="61" spans="1:24" ht="14.25" customHeight="1" x14ac:dyDescent="0.2">
      <c r="C61" s="194"/>
      <c r="D61" s="194"/>
      <c r="E61" s="194"/>
      <c r="F61" s="194"/>
      <c r="G61" s="225"/>
      <c r="H61" s="225"/>
      <c r="I61" s="194"/>
      <c r="J61" s="194"/>
      <c r="K61" s="194"/>
      <c r="L61" s="194"/>
      <c r="M61" s="194"/>
      <c r="N61" s="194"/>
      <c r="O61" s="194"/>
      <c r="P61" s="194"/>
      <c r="Q61" s="194"/>
      <c r="R61" s="194"/>
      <c r="S61" s="194"/>
      <c r="T61" s="194"/>
      <c r="U61" s="194"/>
      <c r="V61" s="194"/>
      <c r="W61" s="194"/>
      <c r="X61" s="194"/>
    </row>
    <row r="62" spans="1:24" ht="14.25" customHeight="1" x14ac:dyDescent="0.2">
      <c r="C62" s="194"/>
      <c r="D62" s="194"/>
      <c r="E62" s="194"/>
      <c r="F62" s="194"/>
      <c r="G62" s="226"/>
      <c r="H62" s="225"/>
      <c r="I62" s="194"/>
      <c r="J62" s="194"/>
      <c r="K62" s="194"/>
      <c r="L62" s="194"/>
      <c r="M62" s="194"/>
      <c r="N62" s="194"/>
      <c r="O62" s="194"/>
      <c r="P62" s="194"/>
      <c r="Q62" s="194"/>
      <c r="R62" s="194"/>
      <c r="S62" s="194"/>
      <c r="T62" s="194"/>
      <c r="U62" s="194"/>
      <c r="V62" s="194"/>
      <c r="W62" s="194"/>
      <c r="X62" s="194"/>
    </row>
    <row r="63" spans="1:24" ht="14.25" customHeight="1" x14ac:dyDescent="0.2">
      <c r="C63" s="194"/>
      <c r="D63" s="194"/>
      <c r="E63" s="194"/>
      <c r="F63" s="194"/>
      <c r="G63" s="225"/>
      <c r="H63" s="225"/>
      <c r="I63" s="194"/>
      <c r="J63" s="194"/>
      <c r="K63" s="194"/>
      <c r="L63" s="194"/>
      <c r="M63" s="194"/>
      <c r="N63" s="194"/>
      <c r="O63" s="194"/>
      <c r="P63" s="194"/>
      <c r="Q63" s="194"/>
      <c r="R63" s="194"/>
      <c r="S63" s="194"/>
      <c r="T63" s="194"/>
      <c r="U63" s="194"/>
      <c r="V63" s="194"/>
      <c r="W63" s="194"/>
      <c r="X63" s="194"/>
    </row>
    <row r="64" spans="1:24" ht="14.25" customHeight="1" x14ac:dyDescent="0.2">
      <c r="C64" s="194"/>
      <c r="D64" s="194"/>
      <c r="E64" s="194"/>
      <c r="F64" s="194"/>
      <c r="G64" s="225"/>
      <c r="H64" s="225"/>
      <c r="I64" s="194"/>
      <c r="J64" s="194"/>
      <c r="K64" s="194"/>
      <c r="L64" s="194"/>
      <c r="M64" s="194"/>
      <c r="N64" s="194"/>
      <c r="O64" s="194"/>
      <c r="P64" s="194"/>
      <c r="Q64" s="194"/>
      <c r="R64" s="194"/>
      <c r="S64" s="194"/>
      <c r="T64" s="194"/>
      <c r="U64" s="194"/>
      <c r="V64" s="194"/>
      <c r="W64" s="194"/>
      <c r="X64" s="194"/>
    </row>
    <row r="65" spans="3:24" ht="14.25" customHeight="1" x14ac:dyDescent="0.2">
      <c r="C65" s="194"/>
      <c r="D65" s="194"/>
      <c r="E65" s="194"/>
      <c r="F65" s="194"/>
      <c r="G65" s="225"/>
      <c r="H65" s="225"/>
      <c r="I65" s="194"/>
      <c r="J65" s="194"/>
      <c r="K65" s="194"/>
      <c r="L65" s="194"/>
      <c r="M65" s="194"/>
      <c r="N65" s="194"/>
      <c r="O65" s="194"/>
      <c r="P65" s="194"/>
      <c r="Q65" s="194"/>
      <c r="R65" s="194"/>
      <c r="S65" s="194"/>
      <c r="T65" s="194"/>
      <c r="U65" s="194"/>
      <c r="V65" s="194"/>
      <c r="W65" s="194"/>
      <c r="X65" s="194"/>
    </row>
    <row r="66" spans="3:24" ht="14.25" customHeight="1" x14ac:dyDescent="0.2">
      <c r="C66" s="194"/>
      <c r="D66" s="194"/>
      <c r="E66" s="194"/>
      <c r="F66" s="194"/>
      <c r="G66" s="225"/>
      <c r="H66" s="225"/>
      <c r="I66" s="194"/>
      <c r="J66" s="194"/>
      <c r="K66" s="194"/>
      <c r="L66" s="194"/>
      <c r="M66" s="194"/>
      <c r="N66" s="194"/>
      <c r="O66" s="194"/>
      <c r="P66" s="194"/>
      <c r="Q66" s="194"/>
      <c r="R66" s="194"/>
      <c r="S66" s="194"/>
      <c r="T66" s="194"/>
      <c r="U66" s="194"/>
      <c r="V66" s="194"/>
      <c r="W66" s="194"/>
      <c r="X66" s="194"/>
    </row>
    <row r="67" spans="3:24" ht="14.25" customHeight="1" x14ac:dyDescent="0.2">
      <c r="C67" s="194"/>
      <c r="D67" s="194"/>
      <c r="E67" s="194"/>
      <c r="F67" s="194"/>
      <c r="G67" s="225"/>
      <c r="H67" s="225"/>
      <c r="I67" s="194"/>
      <c r="J67" s="194"/>
      <c r="K67" s="194"/>
      <c r="L67" s="194"/>
      <c r="M67" s="194"/>
      <c r="N67" s="194"/>
      <c r="O67" s="194"/>
      <c r="P67" s="194"/>
      <c r="Q67" s="194"/>
      <c r="R67" s="194"/>
      <c r="S67" s="194"/>
      <c r="T67" s="194"/>
      <c r="U67" s="194"/>
      <c r="V67" s="194"/>
      <c r="W67" s="194"/>
      <c r="X67" s="194"/>
    </row>
    <row r="68" spans="3:24" ht="14.25" customHeight="1" x14ac:dyDescent="0.2">
      <c r="C68" s="194"/>
      <c r="D68" s="194"/>
      <c r="E68" s="194"/>
      <c r="F68" s="194"/>
      <c r="G68" s="225"/>
      <c r="H68" s="225"/>
      <c r="I68" s="194"/>
      <c r="J68" s="194"/>
      <c r="K68" s="194"/>
      <c r="L68" s="194"/>
      <c r="M68" s="194"/>
      <c r="N68" s="194"/>
      <c r="O68" s="194"/>
      <c r="P68" s="194"/>
      <c r="Q68" s="194"/>
      <c r="R68" s="194"/>
      <c r="S68" s="194"/>
      <c r="T68" s="194"/>
      <c r="U68" s="194"/>
      <c r="V68" s="194"/>
      <c r="W68" s="194"/>
      <c r="X68" s="194"/>
    </row>
    <row r="69" spans="3:24" ht="14.25" customHeight="1" x14ac:dyDescent="0.2">
      <c r="C69" s="194"/>
      <c r="D69" s="194"/>
      <c r="E69" s="194"/>
      <c r="F69" s="194"/>
      <c r="G69" s="225"/>
      <c r="H69" s="225"/>
      <c r="I69" s="194"/>
      <c r="J69" s="194"/>
      <c r="K69" s="194"/>
      <c r="L69" s="194"/>
      <c r="M69" s="194"/>
      <c r="N69" s="194"/>
      <c r="O69" s="194"/>
      <c r="P69" s="194"/>
      <c r="Q69" s="194"/>
      <c r="R69" s="194"/>
      <c r="S69" s="194"/>
      <c r="T69" s="194"/>
      <c r="U69" s="194"/>
      <c r="V69" s="194"/>
      <c r="W69" s="194"/>
      <c r="X69" s="194"/>
    </row>
    <row r="70" spans="3:24" ht="14.25" customHeight="1" x14ac:dyDescent="0.2">
      <c r="C70" s="194"/>
      <c r="D70" s="194"/>
      <c r="E70" s="194"/>
      <c r="F70" s="194"/>
      <c r="G70" s="225"/>
      <c r="H70" s="225"/>
      <c r="I70" s="194"/>
      <c r="J70" s="194"/>
      <c r="K70" s="194"/>
      <c r="L70" s="194"/>
      <c r="M70" s="194"/>
      <c r="N70" s="194"/>
      <c r="O70" s="194"/>
      <c r="P70" s="194"/>
      <c r="Q70" s="194"/>
      <c r="R70" s="194"/>
      <c r="S70" s="194"/>
      <c r="T70" s="194"/>
      <c r="U70" s="194"/>
      <c r="V70" s="194"/>
      <c r="W70" s="194"/>
      <c r="X70" s="194"/>
    </row>
    <row r="71" spans="3:24" ht="14.25" customHeight="1" x14ac:dyDescent="0.2">
      <c r="C71" s="194"/>
      <c r="D71" s="194"/>
      <c r="E71" s="194"/>
      <c r="F71" s="194"/>
      <c r="G71" s="225"/>
      <c r="H71" s="225"/>
      <c r="I71" s="194"/>
      <c r="J71" s="194"/>
      <c r="K71" s="194"/>
      <c r="L71" s="194"/>
      <c r="M71" s="194"/>
      <c r="N71" s="194"/>
      <c r="O71" s="194"/>
      <c r="P71" s="194"/>
      <c r="Q71" s="194"/>
      <c r="R71" s="194"/>
      <c r="S71" s="194"/>
      <c r="T71" s="194"/>
      <c r="U71" s="194"/>
      <c r="V71" s="194"/>
      <c r="W71" s="194"/>
      <c r="X71" s="194"/>
    </row>
    <row r="72" spans="3:24" ht="14.25" customHeight="1" x14ac:dyDescent="0.2">
      <c r="C72" s="194"/>
      <c r="D72" s="194"/>
      <c r="E72" s="194"/>
      <c r="F72" s="194"/>
      <c r="G72" s="225"/>
      <c r="H72" s="225"/>
      <c r="I72" s="194"/>
      <c r="J72" s="194"/>
      <c r="K72" s="194"/>
      <c r="L72" s="194"/>
      <c r="M72" s="194"/>
      <c r="N72" s="194"/>
      <c r="O72" s="194"/>
      <c r="P72" s="194"/>
      <c r="Q72" s="194"/>
      <c r="R72" s="194"/>
      <c r="S72" s="194"/>
      <c r="T72" s="194"/>
      <c r="U72" s="194"/>
      <c r="V72" s="194"/>
      <c r="W72" s="194"/>
      <c r="X72" s="194"/>
    </row>
    <row r="73" spans="3:24" ht="14.25" customHeight="1" x14ac:dyDescent="0.2">
      <c r="C73" s="194"/>
      <c r="D73" s="194"/>
      <c r="E73" s="194"/>
      <c r="F73" s="194"/>
      <c r="G73" s="225"/>
      <c r="H73" s="225"/>
      <c r="I73" s="194"/>
      <c r="J73" s="194"/>
      <c r="K73" s="194"/>
      <c r="L73" s="194"/>
      <c r="M73" s="194"/>
      <c r="N73" s="194"/>
      <c r="O73" s="194"/>
      <c r="P73" s="194"/>
      <c r="Q73" s="194"/>
      <c r="R73" s="194"/>
      <c r="S73" s="194"/>
      <c r="T73" s="194"/>
      <c r="U73" s="194"/>
      <c r="V73" s="194"/>
      <c r="W73" s="194"/>
      <c r="X73" s="194"/>
    </row>
    <row r="74" spans="3:24" ht="14.25" customHeight="1" x14ac:dyDescent="0.2">
      <c r="C74" s="194"/>
      <c r="D74" s="194"/>
      <c r="E74" s="194"/>
      <c r="F74" s="194"/>
      <c r="G74" s="225"/>
      <c r="H74" s="225"/>
      <c r="I74" s="194"/>
      <c r="J74" s="194"/>
      <c r="K74" s="194"/>
      <c r="L74" s="194"/>
      <c r="M74" s="194"/>
      <c r="N74" s="194"/>
      <c r="O74" s="194"/>
      <c r="P74" s="194"/>
      <c r="Q74" s="194"/>
      <c r="R74" s="194"/>
      <c r="S74" s="194"/>
      <c r="T74" s="194"/>
      <c r="U74" s="194"/>
      <c r="V74" s="194"/>
      <c r="W74" s="194"/>
      <c r="X74" s="194"/>
    </row>
    <row r="75" spans="3:24" ht="14.25" customHeight="1" x14ac:dyDescent="0.2">
      <c r="C75" s="194"/>
      <c r="D75" s="194"/>
      <c r="E75" s="194"/>
      <c r="F75" s="194"/>
      <c r="G75" s="225"/>
      <c r="H75" s="225"/>
      <c r="I75" s="194"/>
      <c r="J75" s="194"/>
      <c r="K75" s="194"/>
      <c r="L75" s="194"/>
      <c r="M75" s="194"/>
      <c r="N75" s="194"/>
      <c r="O75" s="194"/>
      <c r="P75" s="194"/>
      <c r="Q75" s="194"/>
      <c r="R75" s="194"/>
      <c r="S75" s="194"/>
      <c r="T75" s="194"/>
      <c r="U75" s="194"/>
      <c r="V75" s="194"/>
      <c r="W75" s="194"/>
      <c r="X75" s="194"/>
    </row>
    <row r="76" spans="3:24" ht="14.25" customHeight="1" x14ac:dyDescent="0.2">
      <c r="C76" s="194"/>
      <c r="D76" s="194"/>
      <c r="E76" s="194"/>
      <c r="F76" s="194"/>
      <c r="G76" s="225"/>
      <c r="H76" s="225"/>
      <c r="I76" s="194"/>
      <c r="J76" s="194"/>
      <c r="K76" s="194"/>
      <c r="L76" s="194"/>
      <c r="M76" s="194"/>
      <c r="N76" s="194"/>
      <c r="O76" s="194"/>
      <c r="P76" s="194"/>
      <c r="Q76" s="194"/>
      <c r="R76" s="194"/>
      <c r="S76" s="194"/>
      <c r="T76" s="194"/>
      <c r="U76" s="194"/>
      <c r="V76" s="194"/>
      <c r="W76" s="194"/>
      <c r="X76" s="194"/>
    </row>
    <row r="77" spans="3:24" ht="14.25" customHeight="1" x14ac:dyDescent="0.2">
      <c r="C77" s="194"/>
      <c r="D77" s="194"/>
      <c r="E77" s="194"/>
      <c r="F77" s="194"/>
      <c r="G77" s="225"/>
      <c r="H77" s="225"/>
      <c r="I77" s="194"/>
      <c r="J77" s="194"/>
      <c r="K77" s="194"/>
      <c r="L77" s="194"/>
      <c r="M77" s="194"/>
      <c r="N77" s="194"/>
      <c r="O77" s="194"/>
      <c r="P77" s="194"/>
      <c r="Q77" s="194"/>
      <c r="R77" s="194"/>
      <c r="S77" s="194"/>
      <c r="T77" s="194"/>
      <c r="U77" s="194"/>
      <c r="V77" s="194"/>
      <c r="W77" s="194"/>
      <c r="X77" s="194"/>
    </row>
    <row r="78" spans="3:24" ht="14.25" customHeight="1" x14ac:dyDescent="0.2">
      <c r="C78" s="194"/>
      <c r="D78" s="194"/>
      <c r="E78" s="194"/>
      <c r="F78" s="194"/>
      <c r="G78" s="225"/>
      <c r="H78" s="225"/>
      <c r="I78" s="194"/>
      <c r="J78" s="194"/>
      <c r="K78" s="194"/>
      <c r="L78" s="194"/>
      <c r="M78" s="194"/>
      <c r="N78" s="194"/>
      <c r="O78" s="194"/>
      <c r="P78" s="194"/>
      <c r="Q78" s="194"/>
      <c r="R78" s="194"/>
      <c r="S78" s="194"/>
      <c r="T78" s="194"/>
      <c r="U78" s="194"/>
      <c r="V78" s="194"/>
      <c r="W78" s="194"/>
      <c r="X78" s="194"/>
    </row>
    <row r="79" spans="3:24" ht="14.25" customHeight="1" x14ac:dyDescent="0.2">
      <c r="C79" s="194"/>
      <c r="D79" s="194"/>
      <c r="E79" s="194"/>
      <c r="F79" s="194"/>
      <c r="G79" s="225"/>
      <c r="H79" s="225"/>
      <c r="I79" s="194"/>
      <c r="J79" s="194"/>
      <c r="K79" s="194"/>
      <c r="L79" s="194"/>
      <c r="M79" s="194"/>
      <c r="N79" s="194"/>
      <c r="O79" s="194"/>
      <c r="P79" s="194"/>
      <c r="Q79" s="194"/>
      <c r="R79" s="194"/>
      <c r="S79" s="194"/>
      <c r="T79" s="194"/>
      <c r="U79" s="194"/>
      <c r="V79" s="194"/>
      <c r="W79" s="194"/>
      <c r="X79" s="194"/>
    </row>
    <row r="80" spans="3:24" ht="14.25" customHeight="1" x14ac:dyDescent="0.2">
      <c r="C80" s="194"/>
      <c r="D80" s="194"/>
      <c r="E80" s="194"/>
      <c r="F80" s="194"/>
      <c r="G80" s="225"/>
      <c r="H80" s="225"/>
      <c r="I80" s="194"/>
      <c r="J80" s="194"/>
      <c r="K80" s="194"/>
      <c r="L80" s="194"/>
      <c r="M80" s="194"/>
      <c r="N80" s="194"/>
      <c r="O80" s="194"/>
      <c r="P80" s="194"/>
      <c r="Q80" s="194"/>
      <c r="R80" s="194"/>
      <c r="S80" s="194"/>
      <c r="T80" s="194"/>
      <c r="U80" s="194"/>
      <c r="V80" s="194"/>
      <c r="W80" s="194"/>
      <c r="X80" s="194"/>
    </row>
    <row r="81" spans="3:24" ht="14.25" customHeight="1" x14ac:dyDescent="0.2">
      <c r="C81" s="194"/>
      <c r="D81" s="194"/>
      <c r="E81" s="194"/>
      <c r="F81" s="194"/>
      <c r="G81" s="225"/>
      <c r="H81" s="225"/>
      <c r="I81" s="194"/>
      <c r="J81" s="194"/>
      <c r="K81" s="194"/>
      <c r="L81" s="194"/>
      <c r="M81" s="194"/>
      <c r="N81" s="194"/>
      <c r="O81" s="194"/>
      <c r="P81" s="194"/>
      <c r="Q81" s="194"/>
      <c r="R81" s="194"/>
      <c r="S81" s="194"/>
      <c r="T81" s="194"/>
      <c r="U81" s="194"/>
      <c r="V81" s="194"/>
      <c r="W81" s="194"/>
      <c r="X81" s="194"/>
    </row>
    <row r="82" spans="3:24" ht="14.25" customHeight="1" x14ac:dyDescent="0.2">
      <c r="C82" s="194"/>
      <c r="D82" s="194"/>
      <c r="E82" s="194"/>
      <c r="F82" s="194"/>
      <c r="G82" s="225"/>
      <c r="H82" s="225"/>
      <c r="I82" s="194"/>
      <c r="J82" s="194"/>
      <c r="K82" s="194"/>
      <c r="L82" s="194"/>
      <c r="M82" s="194"/>
      <c r="N82" s="194"/>
      <c r="O82" s="194"/>
      <c r="P82" s="194"/>
      <c r="Q82" s="194"/>
      <c r="R82" s="194"/>
      <c r="S82" s="194"/>
      <c r="T82" s="194"/>
      <c r="U82" s="194"/>
      <c r="V82" s="194"/>
      <c r="W82" s="194"/>
      <c r="X82" s="194"/>
    </row>
    <row r="83" spans="3:24" ht="14.25" customHeight="1" x14ac:dyDescent="0.2">
      <c r="C83" s="194"/>
      <c r="D83" s="194"/>
      <c r="E83" s="194"/>
      <c r="F83" s="194"/>
      <c r="G83" s="225"/>
      <c r="H83" s="225"/>
      <c r="I83" s="194"/>
      <c r="J83" s="194"/>
      <c r="K83" s="194"/>
      <c r="L83" s="194"/>
      <c r="M83" s="194"/>
      <c r="N83" s="194"/>
      <c r="O83" s="194"/>
      <c r="P83" s="194"/>
      <c r="Q83" s="194"/>
      <c r="R83" s="194"/>
      <c r="S83" s="194"/>
      <c r="T83" s="194"/>
      <c r="U83" s="194"/>
      <c r="V83" s="194"/>
      <c r="W83" s="194"/>
      <c r="X83" s="194"/>
    </row>
    <row r="84" spans="3:24" ht="14.25" customHeight="1" x14ac:dyDescent="0.2">
      <c r="C84" s="194"/>
      <c r="D84" s="194"/>
      <c r="E84" s="194"/>
      <c r="F84" s="194"/>
      <c r="G84" s="225"/>
      <c r="H84" s="225"/>
      <c r="I84" s="194"/>
      <c r="J84" s="194"/>
      <c r="K84" s="194"/>
      <c r="L84" s="194"/>
      <c r="M84" s="194"/>
      <c r="N84" s="194"/>
      <c r="O84" s="194"/>
      <c r="P84" s="194"/>
      <c r="Q84" s="194"/>
      <c r="R84" s="194"/>
      <c r="S84" s="194"/>
      <c r="T84" s="194"/>
      <c r="U84" s="194"/>
      <c r="V84" s="194"/>
      <c r="W84" s="194"/>
      <c r="X84" s="194"/>
    </row>
    <row r="85" spans="3:24" ht="14.25" customHeight="1" x14ac:dyDescent="0.2">
      <c r="C85" s="194"/>
      <c r="D85" s="194"/>
      <c r="E85" s="194"/>
      <c r="F85" s="194"/>
      <c r="G85" s="225"/>
      <c r="H85" s="225"/>
      <c r="I85" s="194"/>
      <c r="J85" s="194"/>
      <c r="K85" s="194"/>
      <c r="L85" s="194"/>
      <c r="M85" s="194"/>
      <c r="N85" s="194"/>
      <c r="O85" s="194"/>
      <c r="P85" s="194"/>
      <c r="Q85" s="194"/>
      <c r="R85" s="194"/>
      <c r="S85" s="194"/>
      <c r="T85" s="194"/>
      <c r="U85" s="194"/>
      <c r="V85" s="194"/>
      <c r="W85" s="194"/>
      <c r="X85" s="194"/>
    </row>
    <row r="86" spans="3:24" ht="14.25" customHeight="1" x14ac:dyDescent="0.2">
      <c r="C86" s="194"/>
      <c r="D86" s="194"/>
      <c r="E86" s="194"/>
      <c r="F86" s="194"/>
      <c r="G86" s="225"/>
      <c r="H86" s="225"/>
      <c r="I86" s="194"/>
      <c r="J86" s="194"/>
      <c r="K86" s="194"/>
      <c r="L86" s="194"/>
      <c r="M86" s="194"/>
      <c r="N86" s="194"/>
      <c r="O86" s="194"/>
      <c r="P86" s="194"/>
      <c r="Q86" s="194"/>
      <c r="R86" s="194"/>
      <c r="S86" s="194"/>
      <c r="T86" s="194"/>
      <c r="U86" s="194"/>
      <c r="V86" s="194"/>
      <c r="W86" s="194"/>
      <c r="X86" s="194"/>
    </row>
    <row r="87" spans="3:24" ht="14.25" customHeight="1" x14ac:dyDescent="0.2">
      <c r="C87" s="194"/>
      <c r="D87" s="194"/>
      <c r="E87" s="194"/>
      <c r="F87" s="194"/>
      <c r="G87" s="225"/>
      <c r="H87" s="225"/>
      <c r="I87" s="194"/>
      <c r="J87" s="194"/>
      <c r="K87" s="194"/>
      <c r="L87" s="194"/>
      <c r="M87" s="194"/>
      <c r="N87" s="194"/>
      <c r="O87" s="194"/>
      <c r="P87" s="194"/>
      <c r="Q87" s="194"/>
      <c r="R87" s="194"/>
      <c r="S87" s="194"/>
      <c r="T87" s="194"/>
      <c r="U87" s="194"/>
      <c r="V87" s="194"/>
      <c r="W87" s="194"/>
      <c r="X87" s="194"/>
    </row>
    <row r="88" spans="3:24" ht="14.25" customHeight="1" x14ac:dyDescent="0.2">
      <c r="C88" s="194"/>
      <c r="D88" s="194"/>
      <c r="E88" s="194"/>
      <c r="F88" s="194"/>
      <c r="G88" s="225"/>
      <c r="H88" s="225"/>
      <c r="I88" s="194"/>
      <c r="J88" s="194"/>
      <c r="K88" s="194"/>
      <c r="L88" s="194"/>
      <c r="M88" s="194"/>
      <c r="N88" s="194"/>
      <c r="O88" s="194"/>
      <c r="P88" s="194"/>
      <c r="Q88" s="194"/>
      <c r="R88" s="194"/>
      <c r="S88" s="194"/>
      <c r="T88" s="194"/>
      <c r="U88" s="194"/>
      <c r="V88" s="194"/>
      <c r="W88" s="194"/>
      <c r="X88" s="194"/>
    </row>
    <row r="89" spans="3:24" ht="14.25" customHeight="1" x14ac:dyDescent="0.2">
      <c r="C89" s="194"/>
      <c r="D89" s="194"/>
      <c r="E89" s="194"/>
      <c r="F89" s="194"/>
      <c r="G89" s="225"/>
      <c r="H89" s="225"/>
      <c r="I89" s="194"/>
      <c r="J89" s="194"/>
      <c r="K89" s="194"/>
      <c r="L89" s="194"/>
      <c r="M89" s="194"/>
      <c r="N89" s="194"/>
      <c r="O89" s="194"/>
      <c r="P89" s="194"/>
      <c r="Q89" s="194"/>
      <c r="R89" s="194"/>
      <c r="S89" s="194"/>
      <c r="T89" s="194"/>
      <c r="U89" s="194"/>
      <c r="V89" s="194"/>
      <c r="W89" s="194"/>
      <c r="X89" s="194"/>
    </row>
    <row r="90" spans="3:24" ht="14.25" customHeight="1" x14ac:dyDescent="0.2">
      <c r="C90" s="194"/>
      <c r="D90" s="194"/>
      <c r="E90" s="194"/>
      <c r="F90" s="194"/>
      <c r="G90" s="225"/>
      <c r="H90" s="225"/>
      <c r="I90" s="194"/>
      <c r="J90" s="194"/>
      <c r="K90" s="194"/>
      <c r="L90" s="194"/>
      <c r="M90" s="194"/>
      <c r="N90" s="194"/>
      <c r="O90" s="194"/>
      <c r="P90" s="194"/>
      <c r="Q90" s="194"/>
      <c r="R90" s="194"/>
      <c r="S90" s="194"/>
      <c r="T90" s="194"/>
      <c r="U90" s="194"/>
      <c r="V90" s="194"/>
      <c r="W90" s="194"/>
      <c r="X90" s="194"/>
    </row>
    <row r="91" spans="3:24" ht="14.25" customHeight="1" x14ac:dyDescent="0.2">
      <c r="C91" s="194"/>
      <c r="D91" s="194"/>
      <c r="E91" s="194"/>
      <c r="F91" s="194"/>
      <c r="G91" s="225"/>
      <c r="H91" s="225"/>
      <c r="I91" s="194"/>
      <c r="J91" s="194"/>
      <c r="K91" s="194"/>
      <c r="L91" s="194"/>
      <c r="M91" s="194"/>
      <c r="N91" s="194"/>
      <c r="O91" s="194"/>
      <c r="P91" s="194"/>
      <c r="Q91" s="194"/>
      <c r="R91" s="194"/>
      <c r="S91" s="194"/>
      <c r="T91" s="194"/>
      <c r="U91" s="194"/>
      <c r="V91" s="194"/>
      <c r="W91" s="194"/>
      <c r="X91" s="194"/>
    </row>
    <row r="92" spans="3:24" ht="14.25" customHeight="1" x14ac:dyDescent="0.2">
      <c r="C92" s="194"/>
      <c r="D92" s="194"/>
      <c r="E92" s="194"/>
      <c r="F92" s="194"/>
      <c r="G92" s="225"/>
      <c r="H92" s="225"/>
      <c r="I92" s="194"/>
      <c r="J92" s="194"/>
      <c r="K92" s="194"/>
      <c r="L92" s="194"/>
      <c r="M92" s="194"/>
      <c r="N92" s="194"/>
      <c r="O92" s="194"/>
      <c r="P92" s="194"/>
      <c r="Q92" s="194"/>
      <c r="R92" s="194"/>
      <c r="S92" s="194"/>
      <c r="T92" s="194"/>
      <c r="U92" s="194"/>
      <c r="V92" s="194"/>
      <c r="W92" s="194"/>
      <c r="X92" s="194"/>
    </row>
    <row r="93" spans="3:24" ht="14.25" customHeight="1" x14ac:dyDescent="0.2">
      <c r="C93" s="194"/>
      <c r="D93" s="194"/>
      <c r="E93" s="194"/>
      <c r="F93" s="194"/>
      <c r="G93" s="225"/>
      <c r="H93" s="225"/>
      <c r="I93" s="194"/>
      <c r="J93" s="194"/>
      <c r="K93" s="194"/>
      <c r="L93" s="194"/>
      <c r="M93" s="194"/>
      <c r="N93" s="194"/>
      <c r="O93" s="194"/>
      <c r="P93" s="194"/>
      <c r="Q93" s="194"/>
      <c r="R93" s="194"/>
      <c r="S93" s="194"/>
      <c r="T93" s="194"/>
      <c r="U93" s="194"/>
      <c r="V93" s="194"/>
      <c r="W93" s="194"/>
      <c r="X93" s="194"/>
    </row>
    <row r="94" spans="3:24" ht="14.25" customHeight="1" x14ac:dyDescent="0.2">
      <c r="C94" s="194"/>
      <c r="D94" s="194"/>
      <c r="E94" s="194"/>
      <c r="F94" s="194"/>
      <c r="G94" s="225"/>
      <c r="H94" s="225"/>
      <c r="I94" s="194"/>
      <c r="J94" s="194"/>
      <c r="K94" s="194"/>
      <c r="L94" s="194"/>
      <c r="M94" s="194"/>
      <c r="N94" s="194"/>
      <c r="O94" s="194"/>
      <c r="P94" s="194"/>
      <c r="Q94" s="194"/>
      <c r="R94" s="194"/>
      <c r="S94" s="194"/>
      <c r="T94" s="194"/>
      <c r="U94" s="194"/>
      <c r="V94" s="194"/>
      <c r="W94" s="194"/>
      <c r="X94" s="194"/>
    </row>
    <row r="95" spans="3:24" ht="14.25" customHeight="1" x14ac:dyDescent="0.2">
      <c r="C95" s="194"/>
      <c r="D95" s="194"/>
      <c r="E95" s="194"/>
      <c r="F95" s="194"/>
      <c r="G95" s="225"/>
      <c r="H95" s="225"/>
      <c r="I95" s="194"/>
      <c r="J95" s="194"/>
      <c r="K95" s="194"/>
      <c r="L95" s="194"/>
      <c r="M95" s="194"/>
      <c r="N95" s="194"/>
      <c r="O95" s="194"/>
      <c r="P95" s="194"/>
      <c r="Q95" s="194"/>
      <c r="R95" s="194"/>
      <c r="S95" s="194"/>
      <c r="T95" s="194"/>
      <c r="U95" s="194"/>
      <c r="V95" s="194"/>
      <c r="W95" s="194"/>
      <c r="X95" s="194"/>
    </row>
    <row r="96" spans="3:24" ht="14.25" customHeight="1" x14ac:dyDescent="0.2">
      <c r="C96" s="194"/>
      <c r="D96" s="194"/>
      <c r="E96" s="194"/>
      <c r="F96" s="194"/>
      <c r="G96" s="225"/>
      <c r="H96" s="225"/>
      <c r="I96" s="194"/>
      <c r="J96" s="194"/>
      <c r="K96" s="194"/>
      <c r="L96" s="194"/>
      <c r="M96" s="194"/>
      <c r="N96" s="194"/>
      <c r="O96" s="194"/>
      <c r="P96" s="194"/>
      <c r="Q96" s="194"/>
      <c r="R96" s="194"/>
      <c r="S96" s="194"/>
      <c r="T96" s="194"/>
      <c r="U96" s="194"/>
      <c r="V96" s="194"/>
      <c r="W96" s="194"/>
      <c r="X96" s="194"/>
    </row>
    <row r="97" spans="3:24" ht="14.25" customHeight="1" x14ac:dyDescent="0.2">
      <c r="C97" s="194"/>
      <c r="D97" s="194"/>
      <c r="E97" s="194"/>
      <c r="F97" s="194"/>
      <c r="G97" s="225"/>
      <c r="H97" s="225"/>
      <c r="I97" s="194"/>
      <c r="J97" s="194"/>
      <c r="K97" s="194"/>
      <c r="L97" s="194"/>
      <c r="M97" s="194"/>
      <c r="N97" s="194"/>
      <c r="O97" s="194"/>
      <c r="P97" s="194"/>
      <c r="Q97" s="194"/>
      <c r="R97" s="194"/>
      <c r="S97" s="194"/>
      <c r="T97" s="194"/>
      <c r="U97" s="194"/>
      <c r="V97" s="194"/>
      <c r="W97" s="194"/>
      <c r="X97" s="194"/>
    </row>
    <row r="98" spans="3:24" ht="14.25" customHeight="1" x14ac:dyDescent="0.2">
      <c r="C98" s="194"/>
      <c r="D98" s="194"/>
      <c r="E98" s="194"/>
      <c r="F98" s="194"/>
      <c r="G98" s="225"/>
      <c r="H98" s="225"/>
      <c r="I98" s="194"/>
      <c r="J98" s="194"/>
      <c r="K98" s="194"/>
      <c r="L98" s="194"/>
      <c r="M98" s="194"/>
      <c r="N98" s="194"/>
      <c r="O98" s="194"/>
      <c r="P98" s="194"/>
      <c r="Q98" s="194"/>
      <c r="R98" s="194"/>
      <c r="S98" s="194"/>
      <c r="T98" s="194"/>
      <c r="U98" s="194"/>
      <c r="V98" s="194"/>
      <c r="W98" s="194"/>
      <c r="X98" s="194"/>
    </row>
    <row r="99" spans="3:24" ht="14.25" customHeight="1" x14ac:dyDescent="0.2">
      <c r="C99" s="194"/>
      <c r="D99" s="194"/>
      <c r="E99" s="194"/>
      <c r="F99" s="194"/>
      <c r="G99" s="225"/>
      <c r="H99" s="225"/>
      <c r="I99" s="194"/>
      <c r="J99" s="194"/>
      <c r="K99" s="194"/>
      <c r="L99" s="194"/>
      <c r="M99" s="194"/>
      <c r="N99" s="194"/>
      <c r="O99" s="194"/>
      <c r="P99" s="194"/>
      <c r="Q99" s="194"/>
      <c r="R99" s="194"/>
      <c r="S99" s="194"/>
      <c r="T99" s="194"/>
      <c r="U99" s="194"/>
      <c r="V99" s="194"/>
      <c r="W99" s="194"/>
      <c r="X99" s="194"/>
    </row>
    <row r="100" spans="3:24" ht="14.25" customHeight="1" x14ac:dyDescent="0.2">
      <c r="C100" s="194"/>
      <c r="D100" s="194"/>
      <c r="E100" s="194"/>
      <c r="F100" s="194"/>
      <c r="G100" s="225"/>
      <c r="H100" s="225"/>
      <c r="I100" s="194"/>
      <c r="J100" s="194"/>
      <c r="K100" s="194"/>
      <c r="L100" s="194"/>
      <c r="M100" s="194"/>
      <c r="N100" s="194"/>
      <c r="O100" s="194"/>
      <c r="P100" s="194"/>
      <c r="Q100" s="194"/>
      <c r="R100" s="194"/>
      <c r="S100" s="194"/>
      <c r="T100" s="194"/>
      <c r="U100" s="194"/>
      <c r="V100" s="194"/>
      <c r="W100" s="194"/>
      <c r="X100" s="194"/>
    </row>
    <row r="101" spans="3:24" ht="14.25" customHeight="1" x14ac:dyDescent="0.2">
      <c r="C101" s="194"/>
      <c r="D101" s="194"/>
      <c r="E101" s="194"/>
      <c r="F101" s="194"/>
      <c r="G101" s="225"/>
      <c r="H101" s="225"/>
      <c r="I101" s="194"/>
      <c r="J101" s="194"/>
      <c r="K101" s="194"/>
      <c r="L101" s="194"/>
      <c r="M101" s="194"/>
      <c r="N101" s="194"/>
      <c r="O101" s="194"/>
      <c r="P101" s="194"/>
      <c r="Q101" s="194"/>
      <c r="R101" s="194"/>
      <c r="S101" s="194"/>
      <c r="T101" s="194"/>
      <c r="U101" s="194"/>
      <c r="V101" s="194"/>
      <c r="W101" s="194"/>
      <c r="X101" s="194"/>
    </row>
    <row r="102" spans="3:24" ht="14.25" customHeight="1" x14ac:dyDescent="0.2">
      <c r="C102" s="194"/>
      <c r="D102" s="194"/>
      <c r="E102" s="194"/>
      <c r="F102" s="194"/>
      <c r="G102" s="225"/>
      <c r="H102" s="225"/>
      <c r="I102" s="194"/>
      <c r="J102" s="194"/>
      <c r="K102" s="194"/>
      <c r="L102" s="194"/>
      <c r="M102" s="194"/>
      <c r="N102" s="194"/>
      <c r="O102" s="194"/>
      <c r="P102" s="194"/>
      <c r="Q102" s="194"/>
      <c r="R102" s="194"/>
      <c r="S102" s="194"/>
      <c r="T102" s="194"/>
      <c r="U102" s="194"/>
      <c r="V102" s="194"/>
      <c r="W102" s="194"/>
      <c r="X102" s="194"/>
    </row>
    <row r="103" spans="3:24" ht="14.25" customHeight="1" x14ac:dyDescent="0.2">
      <c r="C103" s="194"/>
      <c r="D103" s="194"/>
      <c r="E103" s="194"/>
      <c r="F103" s="194"/>
      <c r="G103" s="225"/>
      <c r="H103" s="225"/>
      <c r="I103" s="194"/>
      <c r="J103" s="194"/>
      <c r="K103" s="194"/>
      <c r="L103" s="194"/>
      <c r="M103" s="194"/>
      <c r="N103" s="194"/>
      <c r="O103" s="194"/>
      <c r="P103" s="194"/>
      <c r="Q103" s="194"/>
      <c r="R103" s="194"/>
      <c r="S103" s="194"/>
      <c r="T103" s="194"/>
      <c r="U103" s="194"/>
      <c r="V103" s="194"/>
      <c r="W103" s="194"/>
      <c r="X103" s="194"/>
    </row>
    <row r="104" spans="3:24" ht="14.25" customHeight="1" x14ac:dyDescent="0.2">
      <c r="C104" s="194"/>
      <c r="D104" s="194"/>
      <c r="E104" s="194"/>
      <c r="F104" s="194"/>
      <c r="G104" s="225"/>
      <c r="H104" s="225"/>
      <c r="I104" s="194"/>
      <c r="J104" s="194"/>
      <c r="K104" s="194"/>
      <c r="L104" s="194"/>
      <c r="M104" s="194"/>
      <c r="N104" s="194"/>
      <c r="O104" s="194"/>
      <c r="P104" s="194"/>
      <c r="Q104" s="194"/>
      <c r="R104" s="194"/>
      <c r="S104" s="194"/>
      <c r="T104" s="194"/>
      <c r="U104" s="194"/>
      <c r="V104" s="194"/>
      <c r="W104" s="194"/>
      <c r="X104" s="194"/>
    </row>
    <row r="105" spans="3:24" ht="14.25" customHeight="1" x14ac:dyDescent="0.2">
      <c r="C105" s="194"/>
      <c r="D105" s="194"/>
      <c r="E105" s="194"/>
      <c r="F105" s="194"/>
      <c r="G105" s="225"/>
      <c r="H105" s="225"/>
      <c r="I105" s="194"/>
      <c r="J105" s="194"/>
      <c r="K105" s="194"/>
      <c r="L105" s="194"/>
      <c r="M105" s="194"/>
      <c r="N105" s="194"/>
      <c r="O105" s="194"/>
      <c r="P105" s="194"/>
      <c r="Q105" s="194"/>
      <c r="R105" s="194"/>
      <c r="S105" s="194"/>
      <c r="T105" s="194"/>
      <c r="U105" s="194"/>
      <c r="V105" s="194"/>
      <c r="W105" s="194"/>
      <c r="X105" s="194"/>
    </row>
    <row r="106" spans="3:24" ht="14.25" customHeight="1" x14ac:dyDescent="0.2">
      <c r="C106" s="194"/>
      <c r="D106" s="194"/>
      <c r="E106" s="194"/>
      <c r="F106" s="194"/>
      <c r="G106" s="225"/>
      <c r="H106" s="225"/>
      <c r="I106" s="194"/>
      <c r="J106" s="194"/>
      <c r="K106" s="194"/>
      <c r="L106" s="194"/>
      <c r="M106" s="194"/>
      <c r="N106" s="194"/>
      <c r="O106" s="194"/>
      <c r="P106" s="194"/>
      <c r="Q106" s="194"/>
      <c r="R106" s="194"/>
      <c r="S106" s="194"/>
      <c r="T106" s="194"/>
      <c r="U106" s="194"/>
      <c r="V106" s="194"/>
      <c r="W106" s="194"/>
      <c r="X106" s="194"/>
    </row>
    <row r="107" spans="3:24" ht="14.25" customHeight="1" x14ac:dyDescent="0.2">
      <c r="C107" s="194"/>
      <c r="D107" s="194"/>
      <c r="E107" s="194"/>
      <c r="F107" s="194"/>
      <c r="G107" s="225"/>
      <c r="H107" s="225"/>
      <c r="I107" s="194"/>
      <c r="J107" s="194"/>
      <c r="K107" s="194"/>
      <c r="L107" s="194"/>
      <c r="M107" s="194"/>
      <c r="N107" s="194"/>
      <c r="O107" s="194"/>
      <c r="P107" s="194"/>
      <c r="Q107" s="194"/>
      <c r="R107" s="194"/>
      <c r="S107" s="194"/>
      <c r="T107" s="194"/>
      <c r="U107" s="194"/>
      <c r="V107" s="194"/>
      <c r="W107" s="194"/>
      <c r="X107" s="194"/>
    </row>
    <row r="108" spans="3:24" ht="14.25" customHeight="1" x14ac:dyDescent="0.2">
      <c r="C108" s="194"/>
      <c r="D108" s="194"/>
      <c r="E108" s="194"/>
      <c r="F108" s="194"/>
      <c r="G108" s="225"/>
      <c r="H108" s="225"/>
      <c r="I108" s="194"/>
      <c r="J108" s="194"/>
      <c r="K108" s="194"/>
      <c r="L108" s="194"/>
      <c r="M108" s="194"/>
      <c r="N108" s="194"/>
      <c r="O108" s="194"/>
      <c r="P108" s="194"/>
      <c r="Q108" s="194"/>
      <c r="R108" s="194"/>
      <c r="S108" s="194"/>
      <c r="T108" s="194"/>
      <c r="U108" s="194"/>
      <c r="V108" s="194"/>
      <c r="W108" s="194"/>
      <c r="X108" s="194"/>
    </row>
    <row r="109" spans="3:24" ht="14.25" customHeight="1" x14ac:dyDescent="0.2">
      <c r="C109" s="194"/>
      <c r="D109" s="194"/>
      <c r="E109" s="194"/>
      <c r="F109" s="194"/>
      <c r="G109" s="225"/>
      <c r="H109" s="225"/>
      <c r="I109" s="194"/>
      <c r="J109" s="194"/>
      <c r="K109" s="194"/>
      <c r="L109" s="194"/>
      <c r="M109" s="194"/>
      <c r="N109" s="194"/>
      <c r="O109" s="194"/>
      <c r="P109" s="194"/>
      <c r="Q109" s="194"/>
      <c r="R109" s="194"/>
      <c r="S109" s="194"/>
      <c r="T109" s="194"/>
      <c r="U109" s="194"/>
      <c r="V109" s="194"/>
      <c r="W109" s="194"/>
      <c r="X109" s="194"/>
    </row>
    <row r="110" spans="3:24" ht="14.25" customHeight="1" x14ac:dyDescent="0.2">
      <c r="C110" s="194"/>
      <c r="D110" s="194"/>
      <c r="E110" s="194"/>
      <c r="F110" s="194"/>
      <c r="G110" s="225"/>
      <c r="H110" s="225"/>
      <c r="I110" s="194"/>
      <c r="J110" s="194"/>
      <c r="K110" s="194"/>
      <c r="L110" s="194"/>
      <c r="M110" s="194"/>
      <c r="N110" s="194"/>
      <c r="O110" s="194"/>
      <c r="P110" s="194"/>
      <c r="Q110" s="194"/>
      <c r="R110" s="194"/>
      <c r="S110" s="194"/>
      <c r="T110" s="194"/>
      <c r="U110" s="194"/>
      <c r="V110" s="194"/>
      <c r="W110" s="194"/>
      <c r="X110" s="194"/>
    </row>
    <row r="111" spans="3:24" ht="14.25" customHeight="1" x14ac:dyDescent="0.2">
      <c r="C111" s="194"/>
      <c r="D111" s="194"/>
      <c r="E111" s="194"/>
      <c r="F111" s="194"/>
      <c r="G111" s="225"/>
      <c r="H111" s="225"/>
      <c r="I111" s="194"/>
      <c r="J111" s="194"/>
      <c r="K111" s="194"/>
      <c r="L111" s="194"/>
      <c r="M111" s="194"/>
      <c r="N111" s="194"/>
      <c r="O111" s="194"/>
      <c r="P111" s="194"/>
      <c r="Q111" s="194"/>
      <c r="R111" s="194"/>
      <c r="S111" s="194"/>
      <c r="T111" s="194"/>
      <c r="U111" s="194"/>
      <c r="V111" s="194"/>
      <c r="W111" s="194"/>
      <c r="X111" s="194"/>
    </row>
    <row r="112" spans="3:24" ht="14.25" customHeight="1" x14ac:dyDescent="0.2">
      <c r="C112" s="194"/>
      <c r="D112" s="194"/>
      <c r="E112" s="194"/>
      <c r="F112" s="194"/>
      <c r="G112" s="225"/>
      <c r="H112" s="225"/>
      <c r="I112" s="194"/>
      <c r="J112" s="194"/>
      <c r="K112" s="194"/>
      <c r="L112" s="194"/>
      <c r="M112" s="194"/>
      <c r="N112" s="194"/>
      <c r="O112" s="194"/>
      <c r="P112" s="194"/>
      <c r="Q112" s="194"/>
      <c r="R112" s="194"/>
      <c r="S112" s="194"/>
      <c r="T112" s="194"/>
      <c r="U112" s="194"/>
      <c r="V112" s="194"/>
      <c r="W112" s="194"/>
      <c r="X112" s="194"/>
    </row>
    <row r="113" spans="3:24" ht="14.25" customHeight="1" x14ac:dyDescent="0.2">
      <c r="C113" s="194"/>
      <c r="D113" s="194"/>
      <c r="E113" s="194"/>
      <c r="F113" s="194"/>
      <c r="G113" s="225"/>
      <c r="H113" s="225"/>
      <c r="I113" s="194"/>
      <c r="J113" s="194"/>
      <c r="K113" s="194"/>
      <c r="L113" s="194"/>
      <c r="M113" s="194"/>
      <c r="N113" s="194"/>
      <c r="O113" s="194"/>
      <c r="P113" s="194"/>
      <c r="Q113" s="194"/>
      <c r="R113" s="194"/>
      <c r="S113" s="194"/>
      <c r="T113" s="194"/>
      <c r="U113" s="194"/>
      <c r="V113" s="194"/>
      <c r="W113" s="194"/>
      <c r="X113" s="194"/>
    </row>
    <row r="114" spans="3:24" ht="14.25" customHeight="1" x14ac:dyDescent="0.2">
      <c r="C114" s="194"/>
      <c r="D114" s="194"/>
      <c r="E114" s="194"/>
      <c r="F114" s="194"/>
      <c r="G114" s="225"/>
      <c r="H114" s="225"/>
      <c r="I114" s="194"/>
      <c r="J114" s="194"/>
      <c r="K114" s="194"/>
      <c r="L114" s="194"/>
      <c r="M114" s="194"/>
      <c r="N114" s="194"/>
      <c r="O114" s="194"/>
      <c r="P114" s="194"/>
      <c r="Q114" s="194"/>
      <c r="R114" s="194"/>
      <c r="S114" s="194"/>
      <c r="T114" s="194"/>
      <c r="U114" s="194"/>
      <c r="V114" s="194"/>
      <c r="W114" s="194"/>
      <c r="X114" s="194"/>
    </row>
    <row r="115" spans="3:24" ht="14.25" customHeight="1" x14ac:dyDescent="0.2">
      <c r="C115" s="194"/>
      <c r="D115" s="194"/>
      <c r="E115" s="194"/>
      <c r="F115" s="194"/>
      <c r="G115" s="225"/>
      <c r="H115" s="225"/>
      <c r="I115" s="194"/>
      <c r="J115" s="194"/>
      <c r="K115" s="194"/>
      <c r="L115" s="194"/>
      <c r="M115" s="194"/>
      <c r="N115" s="194"/>
      <c r="O115" s="194"/>
      <c r="P115" s="194"/>
      <c r="Q115" s="194"/>
      <c r="R115" s="194"/>
      <c r="S115" s="194"/>
      <c r="T115" s="194"/>
      <c r="U115" s="194"/>
      <c r="V115" s="194"/>
      <c r="W115" s="194"/>
      <c r="X115" s="194"/>
    </row>
    <row r="116" spans="3:24" ht="14.25" customHeight="1" x14ac:dyDescent="0.2">
      <c r="C116" s="194"/>
      <c r="D116" s="194"/>
      <c r="E116" s="194"/>
      <c r="F116" s="194"/>
      <c r="G116" s="225"/>
      <c r="H116" s="225"/>
      <c r="I116" s="194"/>
      <c r="J116" s="194"/>
      <c r="K116" s="194"/>
      <c r="L116" s="194"/>
      <c r="M116" s="194"/>
      <c r="N116" s="194"/>
      <c r="O116" s="194"/>
      <c r="P116" s="194"/>
      <c r="Q116" s="194"/>
      <c r="R116" s="194"/>
      <c r="S116" s="194"/>
      <c r="T116" s="194"/>
      <c r="U116" s="194"/>
      <c r="V116" s="194"/>
      <c r="W116" s="194"/>
      <c r="X116" s="194"/>
    </row>
    <row r="117" spans="3:24" ht="14.25" customHeight="1" x14ac:dyDescent="0.2">
      <c r="C117" s="194"/>
      <c r="D117" s="194"/>
      <c r="E117" s="194"/>
      <c r="F117" s="194"/>
      <c r="G117" s="225"/>
      <c r="H117" s="225"/>
      <c r="I117" s="194"/>
      <c r="J117" s="194"/>
      <c r="K117" s="194"/>
      <c r="L117" s="194"/>
      <c r="M117" s="194"/>
      <c r="N117" s="194"/>
      <c r="O117" s="194"/>
      <c r="P117" s="194"/>
      <c r="Q117" s="194"/>
      <c r="R117" s="194"/>
      <c r="S117" s="194"/>
      <c r="T117" s="194"/>
      <c r="U117" s="194"/>
      <c r="V117" s="194"/>
      <c r="W117" s="194"/>
      <c r="X117" s="194"/>
    </row>
    <row r="118" spans="3:24" ht="14.25" customHeight="1" x14ac:dyDescent="0.2">
      <c r="C118" s="194"/>
      <c r="D118" s="194"/>
      <c r="E118" s="194"/>
      <c r="F118" s="194"/>
      <c r="G118" s="225"/>
      <c r="H118" s="225"/>
      <c r="I118" s="194"/>
      <c r="J118" s="194"/>
      <c r="K118" s="194"/>
      <c r="L118" s="194"/>
      <c r="M118" s="194"/>
      <c r="N118" s="194"/>
      <c r="O118" s="194"/>
      <c r="P118" s="194"/>
      <c r="Q118" s="194"/>
      <c r="R118" s="194"/>
      <c r="S118" s="194"/>
      <c r="T118" s="194"/>
      <c r="U118" s="194"/>
      <c r="V118" s="194"/>
      <c r="W118" s="194"/>
      <c r="X118" s="194"/>
    </row>
    <row r="119" spans="3:24" ht="14.25" customHeight="1" x14ac:dyDescent="0.2">
      <c r="C119" s="194"/>
      <c r="D119" s="194"/>
      <c r="E119" s="194"/>
      <c r="F119" s="194"/>
      <c r="G119" s="225"/>
      <c r="H119" s="225"/>
      <c r="I119" s="194"/>
      <c r="J119" s="194"/>
      <c r="K119" s="194"/>
      <c r="L119" s="194"/>
      <c r="M119" s="194"/>
      <c r="N119" s="194"/>
      <c r="O119" s="194"/>
      <c r="P119" s="194"/>
      <c r="Q119" s="194"/>
      <c r="R119" s="194"/>
      <c r="S119" s="194"/>
      <c r="T119" s="194"/>
      <c r="U119" s="194"/>
      <c r="V119" s="194"/>
      <c r="W119" s="194"/>
      <c r="X119" s="194"/>
    </row>
    <row r="120" spans="3:24" ht="14.25" customHeight="1" x14ac:dyDescent="0.2">
      <c r="C120" s="194"/>
      <c r="D120" s="194"/>
      <c r="E120" s="194"/>
      <c r="F120" s="194"/>
      <c r="G120" s="225"/>
      <c r="H120" s="225"/>
      <c r="I120" s="194"/>
      <c r="J120" s="194"/>
      <c r="K120" s="194"/>
      <c r="L120" s="194"/>
      <c r="M120" s="194"/>
      <c r="N120" s="194"/>
      <c r="O120" s="194"/>
      <c r="P120" s="194"/>
      <c r="Q120" s="194"/>
      <c r="R120" s="194"/>
      <c r="S120" s="194"/>
      <c r="T120" s="194"/>
      <c r="U120" s="194"/>
      <c r="V120" s="194"/>
      <c r="W120" s="194"/>
      <c r="X120" s="194"/>
    </row>
    <row r="121" spans="3:24" ht="14.25" customHeight="1" x14ac:dyDescent="0.2">
      <c r="C121" s="194"/>
      <c r="D121" s="194"/>
      <c r="E121" s="194"/>
      <c r="F121" s="194"/>
      <c r="G121" s="225"/>
      <c r="H121" s="225"/>
      <c r="I121" s="194"/>
      <c r="J121" s="194"/>
      <c r="K121" s="194"/>
      <c r="L121" s="194"/>
      <c r="M121" s="194"/>
      <c r="N121" s="194"/>
      <c r="O121" s="194"/>
      <c r="P121" s="194"/>
      <c r="Q121" s="194"/>
      <c r="R121" s="194"/>
      <c r="S121" s="194"/>
      <c r="T121" s="194"/>
      <c r="U121" s="194"/>
      <c r="V121" s="194"/>
      <c r="W121" s="194"/>
      <c r="X121" s="194"/>
    </row>
    <row r="122" spans="3:24" ht="14.25" customHeight="1" x14ac:dyDescent="0.2">
      <c r="C122" s="194"/>
      <c r="D122" s="194"/>
      <c r="E122" s="194"/>
      <c r="F122" s="194"/>
      <c r="G122" s="225"/>
      <c r="H122" s="225"/>
      <c r="I122" s="194"/>
      <c r="J122" s="194"/>
      <c r="K122" s="194"/>
      <c r="L122" s="194"/>
      <c r="M122" s="194"/>
      <c r="N122" s="194"/>
      <c r="O122" s="194"/>
      <c r="P122" s="194"/>
      <c r="Q122" s="194"/>
      <c r="R122" s="194"/>
      <c r="S122" s="194"/>
      <c r="T122" s="194"/>
      <c r="U122" s="194"/>
      <c r="V122" s="194"/>
      <c r="W122" s="194"/>
      <c r="X122" s="194"/>
    </row>
    <row r="123" spans="3:24" ht="14.25" customHeight="1" x14ac:dyDescent="0.2">
      <c r="C123" s="194"/>
      <c r="D123" s="194"/>
      <c r="E123" s="194"/>
      <c r="F123" s="194"/>
      <c r="G123" s="225"/>
      <c r="H123" s="225"/>
      <c r="I123" s="194"/>
      <c r="J123" s="194"/>
      <c r="K123" s="194"/>
      <c r="L123" s="194"/>
      <c r="M123" s="194"/>
      <c r="N123" s="194"/>
      <c r="O123" s="194"/>
      <c r="P123" s="194"/>
      <c r="Q123" s="194"/>
      <c r="R123" s="194"/>
      <c r="S123" s="194"/>
      <c r="T123" s="194"/>
      <c r="U123" s="194"/>
      <c r="V123" s="194"/>
      <c r="W123" s="194"/>
      <c r="X123" s="194"/>
    </row>
    <row r="124" spans="3:24" ht="14.25" customHeight="1" x14ac:dyDescent="0.2">
      <c r="C124" s="194"/>
      <c r="D124" s="194"/>
      <c r="E124" s="194"/>
      <c r="F124" s="194"/>
      <c r="G124" s="225"/>
      <c r="H124" s="225"/>
      <c r="I124" s="194"/>
      <c r="J124" s="194"/>
      <c r="K124" s="194"/>
      <c r="L124" s="194"/>
      <c r="M124" s="194"/>
      <c r="N124" s="194"/>
      <c r="O124" s="194"/>
      <c r="P124" s="194"/>
      <c r="Q124" s="194"/>
      <c r="R124" s="194"/>
      <c r="S124" s="194"/>
      <c r="T124" s="194"/>
      <c r="U124" s="194"/>
      <c r="V124" s="194"/>
      <c r="W124" s="194"/>
      <c r="X124" s="194"/>
    </row>
    <row r="125" spans="3:24" ht="14.25" customHeight="1" x14ac:dyDescent="0.2">
      <c r="C125" s="194"/>
      <c r="D125" s="194"/>
      <c r="E125" s="194"/>
      <c r="F125" s="194"/>
      <c r="G125" s="225"/>
      <c r="H125" s="225"/>
      <c r="I125" s="194"/>
      <c r="J125" s="194"/>
      <c r="K125" s="194"/>
      <c r="L125" s="194"/>
      <c r="M125" s="194"/>
      <c r="N125" s="194"/>
      <c r="O125" s="194"/>
      <c r="P125" s="194"/>
      <c r="Q125" s="194"/>
      <c r="R125" s="194"/>
      <c r="S125" s="194"/>
      <c r="T125" s="194"/>
      <c r="U125" s="194"/>
      <c r="V125" s="194"/>
      <c r="W125" s="194"/>
      <c r="X125" s="194"/>
    </row>
    <row r="126" spans="3:24" ht="14.25" customHeight="1" x14ac:dyDescent="0.2">
      <c r="C126" s="194"/>
      <c r="D126" s="194"/>
      <c r="E126" s="194"/>
      <c r="F126" s="194"/>
      <c r="G126" s="225"/>
      <c r="H126" s="225"/>
      <c r="I126" s="194"/>
      <c r="J126" s="194"/>
      <c r="K126" s="194"/>
      <c r="L126" s="194"/>
      <c r="M126" s="194"/>
      <c r="N126" s="194"/>
      <c r="O126" s="194"/>
      <c r="P126" s="194"/>
      <c r="Q126" s="194"/>
      <c r="R126" s="194"/>
      <c r="S126" s="194"/>
      <c r="T126" s="194"/>
      <c r="U126" s="194"/>
      <c r="V126" s="194"/>
      <c r="W126" s="194"/>
      <c r="X126" s="194"/>
    </row>
    <row r="127" spans="3:24" ht="14.25" customHeight="1" x14ac:dyDescent="0.2">
      <c r="C127" s="194"/>
      <c r="D127" s="194"/>
      <c r="E127" s="194"/>
      <c r="F127" s="194"/>
      <c r="G127" s="225"/>
      <c r="H127" s="225"/>
      <c r="I127" s="194"/>
      <c r="J127" s="194"/>
      <c r="K127" s="194"/>
      <c r="L127" s="194"/>
      <c r="M127" s="194"/>
      <c r="N127" s="194"/>
      <c r="O127" s="194"/>
      <c r="P127" s="194"/>
      <c r="Q127" s="194"/>
      <c r="R127" s="194"/>
      <c r="S127" s="194"/>
      <c r="T127" s="194"/>
      <c r="U127" s="194"/>
      <c r="V127" s="194"/>
      <c r="W127" s="194"/>
      <c r="X127" s="194"/>
    </row>
    <row r="128" spans="3:24" ht="14.25" customHeight="1" x14ac:dyDescent="0.2">
      <c r="C128" s="194"/>
      <c r="D128" s="194"/>
      <c r="E128" s="194"/>
      <c r="F128" s="194"/>
      <c r="G128" s="225"/>
      <c r="H128" s="225"/>
      <c r="I128" s="194"/>
      <c r="J128" s="194"/>
      <c r="K128" s="194"/>
      <c r="L128" s="194"/>
      <c r="M128" s="194"/>
      <c r="N128" s="194"/>
      <c r="O128" s="194"/>
      <c r="P128" s="194"/>
      <c r="Q128" s="194"/>
      <c r="R128" s="194"/>
      <c r="S128" s="194"/>
      <c r="T128" s="194"/>
      <c r="U128" s="194"/>
      <c r="V128" s="194"/>
      <c r="W128" s="194"/>
      <c r="X128" s="194"/>
    </row>
    <row r="129" spans="3:24" ht="14.25" customHeight="1" x14ac:dyDescent="0.2">
      <c r="C129" s="194"/>
      <c r="D129" s="194"/>
      <c r="E129" s="194"/>
      <c r="F129" s="194"/>
      <c r="G129" s="225"/>
      <c r="H129" s="225"/>
      <c r="I129" s="194"/>
      <c r="J129" s="194"/>
      <c r="K129" s="194"/>
      <c r="L129" s="194"/>
      <c r="M129" s="194"/>
      <c r="N129" s="194"/>
      <c r="O129" s="194"/>
      <c r="P129" s="194"/>
      <c r="Q129" s="194"/>
      <c r="R129" s="194"/>
      <c r="S129" s="194"/>
      <c r="T129" s="194"/>
      <c r="U129" s="194"/>
      <c r="V129" s="194"/>
      <c r="W129" s="194"/>
      <c r="X129" s="194"/>
    </row>
    <row r="130" spans="3:24" ht="14.25" customHeight="1" x14ac:dyDescent="0.2">
      <c r="C130" s="194"/>
      <c r="D130" s="194"/>
      <c r="E130" s="194"/>
      <c r="F130" s="194"/>
      <c r="G130" s="225"/>
      <c r="H130" s="225"/>
      <c r="I130" s="194"/>
      <c r="J130" s="194"/>
      <c r="K130" s="194"/>
      <c r="L130" s="194"/>
      <c r="M130" s="194"/>
      <c r="N130" s="194"/>
      <c r="O130" s="194"/>
      <c r="P130" s="194"/>
      <c r="Q130" s="194"/>
      <c r="R130" s="194"/>
      <c r="S130" s="194"/>
      <c r="T130" s="194"/>
      <c r="U130" s="194"/>
      <c r="V130" s="194"/>
      <c r="W130" s="194"/>
      <c r="X130" s="194"/>
    </row>
    <row r="131" spans="3:24" ht="14.25" customHeight="1" x14ac:dyDescent="0.2">
      <c r="C131" s="194"/>
      <c r="D131" s="194"/>
      <c r="E131" s="194"/>
      <c r="F131" s="194"/>
      <c r="G131" s="225"/>
      <c r="H131" s="225"/>
      <c r="I131" s="194"/>
      <c r="J131" s="194"/>
      <c r="K131" s="194"/>
      <c r="L131" s="194"/>
      <c r="M131" s="194"/>
      <c r="N131" s="194"/>
      <c r="O131" s="194"/>
      <c r="P131" s="194"/>
      <c r="Q131" s="194"/>
      <c r="R131" s="194"/>
      <c r="S131" s="194"/>
      <c r="T131" s="194"/>
      <c r="U131" s="194"/>
      <c r="V131" s="194"/>
      <c r="W131" s="194"/>
      <c r="X131" s="194"/>
    </row>
    <row r="132" spans="3:24" ht="14.25" customHeight="1" x14ac:dyDescent="0.2">
      <c r="C132" s="194"/>
      <c r="D132" s="194"/>
      <c r="E132" s="194"/>
      <c r="F132" s="194"/>
      <c r="G132" s="225"/>
      <c r="H132" s="225"/>
      <c r="I132" s="194"/>
      <c r="J132" s="194"/>
      <c r="K132" s="194"/>
      <c r="L132" s="194"/>
      <c r="M132" s="194"/>
      <c r="N132" s="194"/>
      <c r="O132" s="194"/>
      <c r="P132" s="194"/>
      <c r="Q132" s="194"/>
      <c r="R132" s="194"/>
      <c r="S132" s="194"/>
      <c r="T132" s="194"/>
      <c r="U132" s="194"/>
      <c r="V132" s="194"/>
      <c r="W132" s="194"/>
      <c r="X132" s="194"/>
    </row>
    <row r="133" spans="3:24" ht="14.25" customHeight="1" x14ac:dyDescent="0.2">
      <c r="C133" s="194"/>
      <c r="D133" s="194"/>
      <c r="E133" s="194"/>
      <c r="F133" s="194"/>
      <c r="G133" s="225"/>
      <c r="H133" s="225"/>
      <c r="I133" s="194"/>
      <c r="J133" s="194"/>
      <c r="K133" s="194"/>
      <c r="L133" s="194"/>
      <c r="M133" s="194"/>
      <c r="N133" s="194"/>
      <c r="O133" s="194"/>
      <c r="P133" s="194"/>
      <c r="Q133" s="194"/>
      <c r="R133" s="194"/>
      <c r="S133" s="194"/>
      <c r="T133" s="194"/>
      <c r="U133" s="194"/>
      <c r="V133" s="194"/>
      <c r="W133" s="194"/>
      <c r="X133" s="194"/>
    </row>
    <row r="134" spans="3:24" ht="14.25" customHeight="1" x14ac:dyDescent="0.2">
      <c r="C134" s="194"/>
      <c r="D134" s="194"/>
      <c r="E134" s="194"/>
      <c r="F134" s="194"/>
      <c r="G134" s="225"/>
      <c r="H134" s="225"/>
      <c r="I134" s="194"/>
      <c r="J134" s="194"/>
      <c r="K134" s="194"/>
      <c r="L134" s="194"/>
      <c r="M134" s="194"/>
      <c r="N134" s="194"/>
      <c r="O134" s="194"/>
      <c r="P134" s="194"/>
      <c r="Q134" s="194"/>
      <c r="R134" s="194"/>
      <c r="S134" s="194"/>
      <c r="T134" s="194"/>
      <c r="U134" s="194"/>
      <c r="V134" s="194"/>
      <c r="W134" s="194"/>
      <c r="X134" s="194"/>
    </row>
    <row r="135" spans="3:24" ht="14.25" customHeight="1" x14ac:dyDescent="0.2">
      <c r="C135" s="194"/>
      <c r="D135" s="194"/>
      <c r="E135" s="194"/>
      <c r="F135" s="194"/>
      <c r="G135" s="225"/>
      <c r="H135" s="225"/>
      <c r="I135" s="194"/>
      <c r="J135" s="194"/>
      <c r="K135" s="194"/>
      <c r="L135" s="194"/>
      <c r="M135" s="194"/>
      <c r="N135" s="194"/>
      <c r="O135" s="194"/>
      <c r="P135" s="194"/>
      <c r="Q135" s="194"/>
      <c r="R135" s="194"/>
      <c r="S135" s="194"/>
      <c r="T135" s="194"/>
      <c r="U135" s="194"/>
      <c r="V135" s="194"/>
      <c r="W135" s="194"/>
      <c r="X135" s="194"/>
    </row>
    <row r="136" spans="3:24" ht="14.25" customHeight="1" x14ac:dyDescent="0.2">
      <c r="C136" s="194"/>
      <c r="D136" s="194"/>
      <c r="E136" s="194"/>
      <c r="F136" s="194"/>
      <c r="G136" s="225"/>
      <c r="H136" s="225"/>
      <c r="I136" s="194"/>
      <c r="J136" s="194"/>
      <c r="K136" s="194"/>
      <c r="L136" s="194"/>
      <c r="M136" s="194"/>
      <c r="N136" s="194"/>
      <c r="O136" s="194"/>
      <c r="P136" s="194"/>
      <c r="Q136" s="194"/>
      <c r="R136" s="194"/>
      <c r="S136" s="194"/>
      <c r="T136" s="194"/>
      <c r="U136" s="194"/>
      <c r="V136" s="194"/>
      <c r="W136" s="194"/>
      <c r="X136" s="194"/>
    </row>
    <row r="137" spans="3:24" ht="14.25" customHeight="1" x14ac:dyDescent="0.2">
      <c r="C137" s="194"/>
      <c r="D137" s="194"/>
      <c r="E137" s="194"/>
      <c r="F137" s="194"/>
      <c r="G137" s="225"/>
      <c r="H137" s="225"/>
      <c r="I137" s="194"/>
      <c r="J137" s="194"/>
      <c r="K137" s="194"/>
      <c r="L137" s="194"/>
      <c r="M137" s="194"/>
      <c r="N137" s="194"/>
      <c r="O137" s="194"/>
      <c r="P137" s="194"/>
      <c r="Q137" s="194"/>
      <c r="R137" s="194"/>
      <c r="S137" s="194"/>
      <c r="T137" s="194"/>
      <c r="U137" s="194"/>
      <c r="V137" s="194"/>
      <c r="W137" s="194"/>
      <c r="X137" s="194"/>
    </row>
    <row r="138" spans="3:24" ht="14.25" customHeight="1" x14ac:dyDescent="0.2">
      <c r="C138" s="194"/>
      <c r="D138" s="194"/>
      <c r="E138" s="194"/>
      <c r="F138" s="194"/>
      <c r="G138" s="225"/>
      <c r="H138" s="225"/>
      <c r="I138" s="194"/>
      <c r="J138" s="194"/>
      <c r="K138" s="194"/>
      <c r="L138" s="194"/>
      <c r="M138" s="194"/>
      <c r="N138" s="194"/>
      <c r="O138" s="194"/>
      <c r="P138" s="194"/>
      <c r="Q138" s="194"/>
      <c r="R138" s="194"/>
      <c r="S138" s="194"/>
      <c r="T138" s="194"/>
      <c r="U138" s="194"/>
      <c r="V138" s="194"/>
      <c r="W138" s="194"/>
      <c r="X138" s="194"/>
    </row>
    <row r="139" spans="3:24" ht="14.25" customHeight="1" x14ac:dyDescent="0.2">
      <c r="C139" s="194"/>
      <c r="D139" s="194"/>
      <c r="E139" s="194"/>
      <c r="F139" s="194"/>
      <c r="G139" s="225"/>
      <c r="H139" s="225"/>
      <c r="I139" s="194"/>
      <c r="J139" s="194"/>
      <c r="K139" s="194"/>
      <c r="L139" s="194"/>
      <c r="M139" s="194"/>
      <c r="N139" s="194"/>
      <c r="O139" s="194"/>
      <c r="P139" s="194"/>
      <c r="Q139" s="194"/>
      <c r="R139" s="194"/>
      <c r="S139" s="194"/>
      <c r="T139" s="194"/>
      <c r="U139" s="194"/>
      <c r="V139" s="194"/>
      <c r="W139" s="194"/>
      <c r="X139" s="194"/>
    </row>
    <row r="140" spans="3:24" ht="14.25" customHeight="1" x14ac:dyDescent="0.2">
      <c r="C140" s="194"/>
      <c r="D140" s="194"/>
      <c r="E140" s="194"/>
      <c r="F140" s="194"/>
      <c r="G140" s="225"/>
      <c r="H140" s="225"/>
      <c r="I140" s="194"/>
      <c r="J140" s="194"/>
      <c r="K140" s="194"/>
      <c r="L140" s="194"/>
      <c r="M140" s="194"/>
      <c r="N140" s="194"/>
      <c r="O140" s="194"/>
      <c r="P140" s="194"/>
      <c r="Q140" s="194"/>
      <c r="R140" s="194"/>
      <c r="S140" s="194"/>
      <c r="T140" s="194"/>
      <c r="U140" s="194"/>
      <c r="V140" s="194"/>
      <c r="W140" s="194"/>
      <c r="X140" s="194"/>
    </row>
    <row r="141" spans="3:24" ht="14.25" customHeight="1" x14ac:dyDescent="0.2">
      <c r="C141" s="194"/>
      <c r="D141" s="194"/>
      <c r="E141" s="194"/>
      <c r="F141" s="194"/>
      <c r="G141" s="225"/>
      <c r="H141" s="225"/>
      <c r="I141" s="194"/>
      <c r="J141" s="194"/>
      <c r="K141" s="194"/>
      <c r="L141" s="194"/>
      <c r="M141" s="194"/>
      <c r="N141" s="194"/>
      <c r="O141" s="194"/>
      <c r="P141" s="194"/>
      <c r="Q141" s="194"/>
      <c r="R141" s="194"/>
      <c r="S141" s="194"/>
      <c r="T141" s="194"/>
      <c r="U141" s="194"/>
      <c r="V141" s="194"/>
      <c r="W141" s="194"/>
      <c r="X141" s="194"/>
    </row>
    <row r="142" spans="3:24" ht="14.25" customHeight="1" x14ac:dyDescent="0.2">
      <c r="C142" s="194"/>
      <c r="D142" s="194"/>
      <c r="E142" s="194"/>
      <c r="F142" s="194"/>
      <c r="G142" s="225"/>
      <c r="H142" s="225"/>
      <c r="I142" s="194"/>
      <c r="J142" s="194"/>
      <c r="K142" s="194"/>
      <c r="L142" s="194"/>
      <c r="M142" s="194"/>
      <c r="N142" s="194"/>
      <c r="O142" s="194"/>
      <c r="P142" s="194"/>
      <c r="Q142" s="194"/>
      <c r="R142" s="194"/>
      <c r="S142" s="194"/>
      <c r="T142" s="194"/>
      <c r="U142" s="194"/>
      <c r="V142" s="194"/>
      <c r="W142" s="194"/>
      <c r="X142" s="194"/>
    </row>
    <row r="143" spans="3:24" ht="14.25" customHeight="1" x14ac:dyDescent="0.2">
      <c r="C143" s="194"/>
      <c r="D143" s="194"/>
      <c r="E143" s="194"/>
      <c r="F143" s="194"/>
      <c r="G143" s="225"/>
      <c r="H143" s="225"/>
      <c r="I143" s="194"/>
      <c r="J143" s="194"/>
      <c r="K143" s="194"/>
      <c r="L143" s="194"/>
      <c r="M143" s="194"/>
      <c r="N143" s="194"/>
      <c r="O143" s="194"/>
      <c r="P143" s="194"/>
      <c r="Q143" s="194"/>
      <c r="R143" s="194"/>
      <c r="S143" s="194"/>
      <c r="T143" s="194"/>
      <c r="U143" s="194"/>
      <c r="V143" s="194"/>
      <c r="W143" s="194"/>
      <c r="X143" s="194"/>
    </row>
    <row r="144" spans="3:24" ht="14.25" customHeight="1" x14ac:dyDescent="0.2">
      <c r="C144" s="194"/>
      <c r="D144" s="194"/>
      <c r="E144" s="194"/>
      <c r="F144" s="194"/>
      <c r="G144" s="225"/>
      <c r="H144" s="225"/>
      <c r="I144" s="194"/>
      <c r="J144" s="194"/>
      <c r="K144" s="194"/>
      <c r="L144" s="194"/>
      <c r="M144" s="194"/>
      <c r="N144" s="194"/>
      <c r="O144" s="194"/>
      <c r="P144" s="194"/>
      <c r="Q144" s="194"/>
      <c r="R144" s="194"/>
      <c r="S144" s="194"/>
      <c r="T144" s="194"/>
      <c r="U144" s="194"/>
      <c r="V144" s="194"/>
      <c r="W144" s="194"/>
      <c r="X144" s="194"/>
    </row>
    <row r="145" spans="3:24" ht="14.25" customHeight="1" x14ac:dyDescent="0.2">
      <c r="C145" s="194"/>
      <c r="D145" s="194"/>
      <c r="E145" s="194"/>
      <c r="F145" s="194"/>
      <c r="G145" s="225"/>
      <c r="H145" s="225"/>
      <c r="I145" s="194"/>
      <c r="J145" s="194"/>
      <c r="K145" s="194"/>
      <c r="L145" s="194"/>
      <c r="M145" s="194"/>
      <c r="N145" s="194"/>
      <c r="O145" s="194"/>
      <c r="P145" s="194"/>
      <c r="Q145" s="194"/>
      <c r="R145" s="194"/>
      <c r="S145" s="194"/>
      <c r="T145" s="194"/>
      <c r="U145" s="194"/>
      <c r="V145" s="194"/>
      <c r="W145" s="194"/>
      <c r="X145" s="194"/>
    </row>
    <row r="146" spans="3:24" ht="14.25" customHeight="1" x14ac:dyDescent="0.2">
      <c r="C146" s="194"/>
      <c r="D146" s="194"/>
      <c r="E146" s="194"/>
      <c r="F146" s="194"/>
      <c r="G146" s="225"/>
      <c r="H146" s="225"/>
      <c r="I146" s="194"/>
      <c r="J146" s="194"/>
      <c r="K146" s="194"/>
      <c r="L146" s="194"/>
      <c r="M146" s="194"/>
      <c r="N146" s="194"/>
      <c r="O146" s="194"/>
      <c r="P146" s="194"/>
      <c r="Q146" s="194"/>
      <c r="R146" s="194"/>
      <c r="S146" s="194"/>
      <c r="T146" s="194"/>
      <c r="U146" s="194"/>
      <c r="V146" s="194"/>
      <c r="W146" s="194"/>
      <c r="X146" s="194"/>
    </row>
    <row r="147" spans="3:24" ht="14.25" customHeight="1" x14ac:dyDescent="0.2">
      <c r="C147" s="194"/>
      <c r="D147" s="194"/>
      <c r="E147" s="194"/>
      <c r="F147" s="194"/>
      <c r="G147" s="225"/>
      <c r="H147" s="225"/>
      <c r="I147" s="194"/>
      <c r="J147" s="194"/>
      <c r="K147" s="194"/>
      <c r="L147" s="194"/>
      <c r="M147" s="194"/>
      <c r="N147" s="194"/>
      <c r="O147" s="194"/>
      <c r="P147" s="194"/>
      <c r="Q147" s="194"/>
      <c r="R147" s="194"/>
      <c r="S147" s="194"/>
      <c r="T147" s="194"/>
      <c r="U147" s="194"/>
      <c r="V147" s="194"/>
      <c r="W147" s="194"/>
      <c r="X147" s="194"/>
    </row>
    <row r="148" spans="3:24" ht="14.25" customHeight="1" x14ac:dyDescent="0.2">
      <c r="C148" s="194"/>
      <c r="D148" s="194"/>
      <c r="E148" s="194"/>
      <c r="F148" s="194"/>
      <c r="G148" s="225"/>
      <c r="H148" s="225"/>
      <c r="I148" s="194"/>
      <c r="J148" s="194"/>
      <c r="K148" s="194"/>
      <c r="L148" s="194"/>
      <c r="M148" s="194"/>
      <c r="N148" s="194"/>
      <c r="O148" s="194"/>
      <c r="P148" s="194"/>
      <c r="Q148" s="194"/>
      <c r="R148" s="194"/>
      <c r="S148" s="194"/>
      <c r="T148" s="194"/>
      <c r="U148" s="194"/>
      <c r="V148" s="194"/>
      <c r="W148" s="194"/>
      <c r="X148" s="194"/>
    </row>
    <row r="149" spans="3:24" ht="14.25" customHeight="1" x14ac:dyDescent="0.2">
      <c r="C149" s="194"/>
      <c r="D149" s="194"/>
      <c r="E149" s="194"/>
      <c r="F149" s="194"/>
      <c r="G149" s="225"/>
      <c r="H149" s="225"/>
      <c r="I149" s="194"/>
      <c r="J149" s="194"/>
      <c r="K149" s="194"/>
      <c r="L149" s="194"/>
      <c r="M149" s="194"/>
      <c r="N149" s="194"/>
      <c r="O149" s="194"/>
      <c r="P149" s="194"/>
      <c r="Q149" s="194"/>
      <c r="R149" s="194"/>
      <c r="S149" s="194"/>
      <c r="T149" s="194"/>
      <c r="U149" s="194"/>
      <c r="V149" s="194"/>
      <c r="W149" s="194"/>
      <c r="X149" s="194"/>
    </row>
    <row r="150" spans="3:24" ht="14.25" customHeight="1" x14ac:dyDescent="0.2">
      <c r="C150" s="194"/>
      <c r="D150" s="194"/>
      <c r="E150" s="194"/>
      <c r="F150" s="194"/>
      <c r="G150" s="225"/>
      <c r="H150" s="225"/>
      <c r="I150" s="194"/>
      <c r="J150" s="194"/>
      <c r="K150" s="194"/>
      <c r="L150" s="194"/>
      <c r="M150" s="194"/>
      <c r="N150" s="194"/>
      <c r="O150" s="194"/>
      <c r="P150" s="194"/>
      <c r="Q150" s="194"/>
      <c r="R150" s="194"/>
      <c r="S150" s="194"/>
      <c r="T150" s="194"/>
      <c r="U150" s="194"/>
      <c r="V150" s="194"/>
      <c r="W150" s="194"/>
      <c r="X150" s="194"/>
    </row>
    <row r="151" spans="3:24" ht="14.25" customHeight="1" x14ac:dyDescent="0.2">
      <c r="C151" s="194"/>
      <c r="D151" s="194"/>
      <c r="E151" s="194"/>
      <c r="F151" s="194"/>
      <c r="G151" s="225"/>
      <c r="H151" s="225"/>
      <c r="I151" s="194"/>
      <c r="J151" s="194"/>
      <c r="K151" s="194"/>
      <c r="L151" s="194"/>
      <c r="M151" s="194"/>
      <c r="N151" s="194"/>
      <c r="O151" s="194"/>
      <c r="P151" s="194"/>
      <c r="Q151" s="194"/>
      <c r="R151" s="194"/>
      <c r="S151" s="194"/>
      <c r="T151" s="194"/>
      <c r="U151" s="194"/>
      <c r="V151" s="194"/>
      <c r="W151" s="194"/>
      <c r="X151" s="194"/>
    </row>
    <row r="152" spans="3:24" ht="14.25" customHeight="1" x14ac:dyDescent="0.2">
      <c r="C152" s="194"/>
      <c r="D152" s="194"/>
      <c r="E152" s="194"/>
      <c r="F152" s="194"/>
      <c r="G152" s="225"/>
      <c r="H152" s="225"/>
      <c r="I152" s="194"/>
      <c r="J152" s="194"/>
      <c r="K152" s="194"/>
      <c r="L152" s="194"/>
      <c r="M152" s="194"/>
      <c r="N152" s="194"/>
      <c r="O152" s="194"/>
      <c r="P152" s="194"/>
      <c r="Q152" s="194"/>
      <c r="R152" s="194"/>
      <c r="S152" s="194"/>
      <c r="T152" s="194"/>
      <c r="U152" s="194"/>
      <c r="V152" s="194"/>
      <c r="W152" s="194"/>
      <c r="X152" s="194"/>
    </row>
    <row r="153" spans="3:24" ht="14.25" customHeight="1" x14ac:dyDescent="0.2">
      <c r="C153" s="194"/>
      <c r="D153" s="194"/>
      <c r="E153" s="194"/>
      <c r="F153" s="194"/>
      <c r="G153" s="225"/>
      <c r="H153" s="225"/>
      <c r="I153" s="194"/>
      <c r="J153" s="194"/>
      <c r="K153" s="194"/>
      <c r="L153" s="194"/>
      <c r="M153" s="194"/>
      <c r="N153" s="194"/>
      <c r="O153" s="194"/>
      <c r="P153" s="194"/>
      <c r="Q153" s="194"/>
      <c r="R153" s="194"/>
      <c r="S153" s="194"/>
      <c r="T153" s="194"/>
      <c r="U153" s="194"/>
      <c r="V153" s="194"/>
      <c r="W153" s="194"/>
      <c r="X153" s="194"/>
    </row>
    <row r="154" spans="3:24" ht="14.25" customHeight="1" x14ac:dyDescent="0.2">
      <c r="C154" s="194"/>
      <c r="D154" s="194"/>
      <c r="E154" s="194"/>
      <c r="F154" s="194"/>
      <c r="G154" s="225"/>
      <c r="H154" s="225"/>
      <c r="I154" s="194"/>
      <c r="J154" s="194"/>
      <c r="K154" s="194"/>
      <c r="L154" s="194"/>
      <c r="M154" s="194"/>
      <c r="N154" s="194"/>
      <c r="O154" s="194"/>
      <c r="P154" s="194"/>
      <c r="Q154" s="194"/>
      <c r="R154" s="194"/>
      <c r="S154" s="194"/>
      <c r="T154" s="194"/>
      <c r="U154" s="194"/>
      <c r="V154" s="194"/>
      <c r="W154" s="194"/>
      <c r="X154" s="194"/>
    </row>
    <row r="155" spans="3:24" ht="14.25" customHeight="1" x14ac:dyDescent="0.2">
      <c r="C155" s="194"/>
      <c r="D155" s="194"/>
      <c r="E155" s="194"/>
      <c r="F155" s="194"/>
      <c r="G155" s="225"/>
      <c r="H155" s="225"/>
      <c r="I155" s="194"/>
      <c r="J155" s="194"/>
      <c r="K155" s="194"/>
      <c r="L155" s="194"/>
      <c r="M155" s="194"/>
      <c r="N155" s="194"/>
      <c r="O155" s="194"/>
      <c r="P155" s="194"/>
      <c r="Q155" s="194"/>
      <c r="R155" s="194"/>
      <c r="S155" s="194"/>
      <c r="T155" s="194"/>
      <c r="U155" s="194"/>
      <c r="V155" s="194"/>
      <c r="W155" s="194"/>
      <c r="X155" s="194"/>
    </row>
    <row r="156" spans="3:24" ht="14.25" customHeight="1" x14ac:dyDescent="0.2">
      <c r="C156" s="194"/>
      <c r="D156" s="194"/>
      <c r="E156" s="194"/>
      <c r="F156" s="194"/>
      <c r="G156" s="225"/>
      <c r="H156" s="225"/>
      <c r="I156" s="194"/>
      <c r="J156" s="194"/>
      <c r="K156" s="194"/>
      <c r="L156" s="194"/>
      <c r="M156" s="194"/>
      <c r="N156" s="194"/>
      <c r="O156" s="194"/>
      <c r="P156" s="194"/>
      <c r="Q156" s="194"/>
      <c r="R156" s="194"/>
      <c r="S156" s="194"/>
      <c r="T156" s="194"/>
      <c r="U156" s="194"/>
      <c r="V156" s="194"/>
      <c r="W156" s="194"/>
      <c r="X156" s="194"/>
    </row>
    <row r="157" spans="3:24" ht="14.25" customHeight="1" x14ac:dyDescent="0.2">
      <c r="C157" s="194"/>
      <c r="D157" s="194"/>
      <c r="E157" s="194"/>
      <c r="F157" s="194"/>
      <c r="G157" s="225"/>
      <c r="H157" s="225"/>
      <c r="I157" s="194"/>
      <c r="J157" s="194"/>
      <c r="K157" s="194"/>
      <c r="L157" s="194"/>
      <c r="M157" s="194"/>
      <c r="N157" s="194"/>
      <c r="O157" s="194"/>
      <c r="P157" s="194"/>
      <c r="Q157" s="194"/>
      <c r="R157" s="194"/>
      <c r="S157" s="194"/>
      <c r="T157" s="194"/>
      <c r="U157" s="194"/>
      <c r="V157" s="194"/>
      <c r="W157" s="194"/>
      <c r="X157" s="194"/>
    </row>
    <row r="158" spans="3:24" ht="14.25" customHeight="1" x14ac:dyDescent="0.2">
      <c r="C158" s="194"/>
      <c r="D158" s="194"/>
      <c r="E158" s="194"/>
      <c r="F158" s="194"/>
      <c r="G158" s="225"/>
      <c r="H158" s="225"/>
      <c r="I158" s="194"/>
      <c r="J158" s="194"/>
      <c r="K158" s="194"/>
      <c r="L158" s="194"/>
      <c r="M158" s="194"/>
      <c r="N158" s="194"/>
      <c r="O158" s="194"/>
      <c r="P158" s="194"/>
      <c r="Q158" s="194"/>
      <c r="R158" s="194"/>
      <c r="S158" s="194"/>
      <c r="T158" s="194"/>
      <c r="U158" s="194"/>
      <c r="V158" s="194"/>
      <c r="W158" s="194"/>
      <c r="X158" s="194"/>
    </row>
    <row r="159" spans="3:24" ht="14.25" customHeight="1" x14ac:dyDescent="0.2">
      <c r="C159" s="194"/>
      <c r="D159" s="194"/>
      <c r="E159" s="194"/>
      <c r="F159" s="194"/>
      <c r="G159" s="225"/>
      <c r="H159" s="225"/>
      <c r="I159" s="194"/>
      <c r="J159" s="194"/>
      <c r="K159" s="194"/>
      <c r="L159" s="194"/>
      <c r="M159" s="194"/>
      <c r="N159" s="194"/>
      <c r="O159" s="194"/>
      <c r="P159" s="194"/>
      <c r="Q159" s="194"/>
      <c r="R159" s="194"/>
      <c r="S159" s="194"/>
      <c r="T159" s="194"/>
      <c r="U159" s="194"/>
      <c r="V159" s="194"/>
      <c r="W159" s="194"/>
      <c r="X159" s="194"/>
    </row>
    <row r="160" spans="3:24" ht="14.25" customHeight="1" x14ac:dyDescent="0.2">
      <c r="C160" s="194"/>
      <c r="D160" s="194"/>
      <c r="E160" s="194"/>
      <c r="F160" s="194"/>
      <c r="G160" s="225"/>
      <c r="H160" s="225"/>
      <c r="I160" s="194"/>
      <c r="J160" s="194"/>
      <c r="K160" s="194"/>
      <c r="L160" s="194"/>
      <c r="M160" s="194"/>
      <c r="N160" s="194"/>
      <c r="O160" s="194"/>
      <c r="P160" s="194"/>
      <c r="Q160" s="194"/>
      <c r="R160" s="194"/>
      <c r="S160" s="194"/>
      <c r="T160" s="194"/>
      <c r="U160" s="194"/>
      <c r="V160" s="194"/>
      <c r="W160" s="194"/>
      <c r="X160" s="194"/>
    </row>
    <row r="161" spans="3:24" ht="14.25" customHeight="1" x14ac:dyDescent="0.2">
      <c r="C161" s="194"/>
      <c r="D161" s="194"/>
      <c r="E161" s="194"/>
      <c r="F161" s="194"/>
      <c r="G161" s="225"/>
      <c r="H161" s="225"/>
      <c r="I161" s="194"/>
      <c r="J161" s="194"/>
      <c r="K161" s="194"/>
      <c r="L161" s="194"/>
      <c r="M161" s="194"/>
      <c r="N161" s="194"/>
      <c r="O161" s="194"/>
      <c r="P161" s="194"/>
      <c r="Q161" s="194"/>
      <c r="R161" s="194"/>
      <c r="S161" s="194"/>
      <c r="T161" s="194"/>
      <c r="U161" s="194"/>
      <c r="V161" s="194"/>
      <c r="W161" s="194"/>
      <c r="X161" s="194"/>
    </row>
    <row r="162" spans="3:24" ht="14.25" customHeight="1" x14ac:dyDescent="0.2">
      <c r="C162" s="194"/>
      <c r="D162" s="194"/>
      <c r="E162" s="194"/>
      <c r="F162" s="194"/>
      <c r="G162" s="225"/>
      <c r="H162" s="225"/>
      <c r="I162" s="194"/>
      <c r="J162" s="194"/>
      <c r="K162" s="194"/>
      <c r="L162" s="194"/>
      <c r="M162" s="194"/>
      <c r="N162" s="194"/>
      <c r="O162" s="194"/>
      <c r="P162" s="194"/>
      <c r="Q162" s="194"/>
      <c r="R162" s="194"/>
      <c r="S162" s="194"/>
      <c r="T162" s="194"/>
      <c r="U162" s="194"/>
      <c r="V162" s="194"/>
      <c r="W162" s="194"/>
      <c r="X162" s="194"/>
    </row>
    <row r="163" spans="3:24" ht="14.25" customHeight="1" x14ac:dyDescent="0.2">
      <c r="C163" s="194"/>
      <c r="D163" s="194"/>
      <c r="E163" s="194"/>
      <c r="F163" s="194"/>
      <c r="G163" s="225"/>
      <c r="H163" s="225"/>
      <c r="I163" s="194"/>
      <c r="J163" s="194"/>
      <c r="K163" s="194"/>
      <c r="L163" s="194"/>
      <c r="M163" s="194"/>
      <c r="N163" s="194"/>
      <c r="O163" s="194"/>
      <c r="P163" s="194"/>
      <c r="Q163" s="194"/>
      <c r="R163" s="194"/>
      <c r="S163" s="194"/>
      <c r="T163" s="194"/>
      <c r="U163" s="194"/>
      <c r="V163" s="194"/>
      <c r="W163" s="194"/>
      <c r="X163" s="194"/>
    </row>
    <row r="164" spans="3:24" ht="14.25" customHeight="1" x14ac:dyDescent="0.2">
      <c r="C164" s="194"/>
      <c r="D164" s="194"/>
      <c r="E164" s="194"/>
      <c r="F164" s="194"/>
      <c r="G164" s="225"/>
      <c r="H164" s="225"/>
      <c r="I164" s="194"/>
      <c r="J164" s="194"/>
      <c r="K164" s="194"/>
      <c r="L164" s="194"/>
      <c r="M164" s="194"/>
      <c r="N164" s="194"/>
      <c r="O164" s="194"/>
      <c r="P164" s="194"/>
      <c r="Q164" s="194"/>
      <c r="R164" s="194"/>
      <c r="S164" s="194"/>
      <c r="T164" s="194"/>
      <c r="U164" s="194"/>
      <c r="V164" s="194"/>
      <c r="W164" s="194"/>
      <c r="X164" s="194"/>
    </row>
    <row r="165" spans="3:24" ht="14.25" customHeight="1" x14ac:dyDescent="0.2">
      <c r="C165" s="194"/>
      <c r="D165" s="194"/>
      <c r="E165" s="194"/>
      <c r="F165" s="194"/>
      <c r="G165" s="225"/>
      <c r="H165" s="225"/>
      <c r="I165" s="194"/>
      <c r="J165" s="194"/>
      <c r="K165" s="194"/>
      <c r="L165" s="194"/>
      <c r="M165" s="194"/>
      <c r="N165" s="194"/>
      <c r="O165" s="194"/>
      <c r="P165" s="194"/>
      <c r="Q165" s="194"/>
      <c r="R165" s="194"/>
      <c r="S165" s="194"/>
      <c r="T165" s="194"/>
      <c r="U165" s="194"/>
      <c r="V165" s="194"/>
      <c r="W165" s="194"/>
      <c r="X165" s="194"/>
    </row>
    <row r="166" spans="3:24" ht="14.25" customHeight="1" x14ac:dyDescent="0.2">
      <c r="C166" s="194"/>
      <c r="D166" s="194"/>
      <c r="E166" s="194"/>
      <c r="F166" s="194"/>
      <c r="G166" s="225"/>
      <c r="H166" s="225"/>
      <c r="I166" s="194"/>
      <c r="J166" s="194"/>
      <c r="K166" s="194"/>
      <c r="L166" s="194"/>
      <c r="M166" s="194"/>
      <c r="N166" s="194"/>
      <c r="O166" s="194"/>
      <c r="P166" s="194"/>
      <c r="Q166" s="194"/>
      <c r="R166" s="194"/>
      <c r="S166" s="194"/>
      <c r="T166" s="194"/>
      <c r="U166" s="194"/>
      <c r="V166" s="194"/>
      <c r="W166" s="194"/>
      <c r="X166" s="194"/>
    </row>
    <row r="167" spans="3:24" ht="14.25" customHeight="1" x14ac:dyDescent="0.2">
      <c r="C167" s="194"/>
      <c r="D167" s="194"/>
      <c r="E167" s="194"/>
      <c r="F167" s="194"/>
      <c r="G167" s="225"/>
      <c r="H167" s="225"/>
      <c r="I167" s="194"/>
      <c r="J167" s="194"/>
      <c r="K167" s="194"/>
      <c r="L167" s="194"/>
      <c r="M167" s="194"/>
      <c r="N167" s="194"/>
      <c r="O167" s="194"/>
      <c r="P167" s="194"/>
      <c r="Q167" s="194"/>
      <c r="R167" s="194"/>
      <c r="S167" s="194"/>
      <c r="T167" s="194"/>
      <c r="U167" s="194"/>
      <c r="V167" s="194"/>
      <c r="W167" s="194"/>
      <c r="X167" s="194"/>
    </row>
    <row r="168" spans="3:24" ht="14.25" customHeight="1" x14ac:dyDescent="0.2">
      <c r="C168" s="194"/>
      <c r="D168" s="194"/>
      <c r="E168" s="194"/>
      <c r="F168" s="194"/>
      <c r="G168" s="225"/>
      <c r="H168" s="225"/>
      <c r="I168" s="194"/>
      <c r="J168" s="194"/>
      <c r="K168" s="194"/>
      <c r="L168" s="194"/>
      <c r="M168" s="194"/>
      <c r="N168" s="194"/>
      <c r="O168" s="194"/>
      <c r="P168" s="194"/>
      <c r="Q168" s="194"/>
      <c r="R168" s="194"/>
      <c r="S168" s="194"/>
      <c r="T168" s="194"/>
      <c r="U168" s="194"/>
      <c r="V168" s="194"/>
      <c r="W168" s="194"/>
      <c r="X168" s="194"/>
    </row>
    <row r="169" spans="3:24" ht="14.25" customHeight="1" x14ac:dyDescent="0.2">
      <c r="C169" s="194"/>
      <c r="D169" s="194"/>
      <c r="E169" s="194"/>
      <c r="F169" s="194"/>
      <c r="G169" s="225"/>
      <c r="H169" s="225"/>
      <c r="I169" s="194"/>
      <c r="J169" s="194"/>
      <c r="K169" s="194"/>
      <c r="L169" s="194"/>
      <c r="M169" s="194"/>
      <c r="N169" s="194"/>
      <c r="O169" s="194"/>
      <c r="P169" s="194"/>
      <c r="Q169" s="194"/>
      <c r="R169" s="194"/>
      <c r="S169" s="194"/>
      <c r="T169" s="194"/>
      <c r="U169" s="194"/>
      <c r="V169" s="194"/>
      <c r="W169" s="194"/>
      <c r="X169" s="194"/>
    </row>
    <row r="170" spans="3:24" ht="14.25" customHeight="1" x14ac:dyDescent="0.2">
      <c r="C170" s="194"/>
      <c r="D170" s="194"/>
      <c r="E170" s="194"/>
      <c r="F170" s="194"/>
      <c r="G170" s="225"/>
      <c r="H170" s="225"/>
      <c r="I170" s="194"/>
      <c r="J170" s="194"/>
      <c r="K170" s="194"/>
      <c r="L170" s="194"/>
      <c r="M170" s="194"/>
      <c r="N170" s="194"/>
      <c r="O170" s="194"/>
      <c r="P170" s="194"/>
      <c r="Q170" s="194"/>
      <c r="R170" s="194"/>
      <c r="S170" s="194"/>
      <c r="T170" s="194"/>
      <c r="U170" s="194"/>
      <c r="V170" s="194"/>
      <c r="W170" s="194"/>
      <c r="X170" s="194"/>
    </row>
    <row r="171" spans="3:24" ht="14.25" customHeight="1" x14ac:dyDescent="0.2">
      <c r="C171" s="194"/>
      <c r="D171" s="194"/>
      <c r="E171" s="194"/>
      <c r="F171" s="194"/>
      <c r="G171" s="225"/>
      <c r="H171" s="225"/>
      <c r="I171" s="194"/>
      <c r="J171" s="194"/>
      <c r="K171" s="194"/>
      <c r="L171" s="194"/>
      <c r="M171" s="194"/>
      <c r="N171" s="194"/>
      <c r="O171" s="194"/>
      <c r="P171" s="194"/>
      <c r="Q171" s="194"/>
      <c r="R171" s="194"/>
      <c r="S171" s="194"/>
      <c r="T171" s="194"/>
      <c r="U171" s="194"/>
      <c r="V171" s="194"/>
      <c r="W171" s="194"/>
      <c r="X171" s="194"/>
    </row>
    <row r="172" spans="3:24" ht="14.25" customHeight="1" x14ac:dyDescent="0.2">
      <c r="C172" s="194"/>
      <c r="D172" s="194"/>
      <c r="E172" s="194"/>
      <c r="F172" s="194"/>
      <c r="G172" s="225"/>
      <c r="H172" s="225"/>
      <c r="I172" s="194"/>
      <c r="J172" s="194"/>
      <c r="K172" s="194"/>
      <c r="L172" s="194"/>
      <c r="M172" s="194"/>
      <c r="N172" s="194"/>
      <c r="O172" s="194"/>
      <c r="P172" s="194"/>
      <c r="Q172" s="194"/>
      <c r="R172" s="194"/>
      <c r="S172" s="194"/>
      <c r="T172" s="194"/>
      <c r="U172" s="194"/>
      <c r="V172" s="194"/>
      <c r="W172" s="194"/>
      <c r="X172" s="194"/>
    </row>
    <row r="173" spans="3:24" ht="14.25" customHeight="1" x14ac:dyDescent="0.2">
      <c r="C173" s="194"/>
      <c r="D173" s="194"/>
      <c r="E173" s="194"/>
      <c r="F173" s="194"/>
      <c r="G173" s="225"/>
      <c r="H173" s="225"/>
      <c r="I173" s="194"/>
      <c r="J173" s="194"/>
      <c r="K173" s="194"/>
      <c r="L173" s="194"/>
      <c r="M173" s="194"/>
      <c r="N173" s="194"/>
      <c r="O173" s="194"/>
      <c r="P173" s="194"/>
      <c r="Q173" s="194"/>
      <c r="R173" s="194"/>
      <c r="S173" s="194"/>
      <c r="T173" s="194"/>
      <c r="U173" s="194"/>
      <c r="V173" s="194"/>
      <c r="W173" s="194"/>
      <c r="X173" s="194"/>
    </row>
    <row r="174" spans="3:24" ht="14.25" customHeight="1" x14ac:dyDescent="0.2">
      <c r="C174" s="194"/>
      <c r="D174" s="194"/>
      <c r="E174" s="194"/>
      <c r="F174" s="194"/>
      <c r="G174" s="225"/>
      <c r="H174" s="225"/>
      <c r="I174" s="194"/>
      <c r="J174" s="194"/>
      <c r="K174" s="194"/>
      <c r="L174" s="194"/>
      <c r="M174" s="194"/>
      <c r="N174" s="194"/>
      <c r="O174" s="194"/>
      <c r="P174" s="194"/>
      <c r="Q174" s="194"/>
      <c r="R174" s="194"/>
      <c r="S174" s="194"/>
      <c r="T174" s="194"/>
      <c r="U174" s="194"/>
      <c r="V174" s="194"/>
      <c r="W174" s="194"/>
      <c r="X174" s="194"/>
    </row>
    <row r="175" spans="3:24" ht="14.25" customHeight="1" x14ac:dyDescent="0.2">
      <c r="C175" s="194"/>
      <c r="D175" s="194"/>
      <c r="E175" s="194"/>
      <c r="F175" s="194"/>
      <c r="G175" s="225"/>
      <c r="H175" s="225"/>
      <c r="I175" s="194"/>
      <c r="J175" s="194"/>
      <c r="K175" s="194"/>
      <c r="L175" s="194"/>
      <c r="M175" s="194"/>
      <c r="N175" s="194"/>
      <c r="O175" s="194"/>
      <c r="P175" s="194"/>
      <c r="Q175" s="194"/>
      <c r="R175" s="194"/>
      <c r="S175" s="194"/>
      <c r="T175" s="194"/>
      <c r="U175" s="194"/>
      <c r="V175" s="194"/>
      <c r="W175" s="194"/>
      <c r="X175" s="194"/>
    </row>
    <row r="176" spans="3:24" ht="14.25" customHeight="1" x14ac:dyDescent="0.2">
      <c r="C176" s="194"/>
      <c r="D176" s="194"/>
      <c r="E176" s="194"/>
      <c r="F176" s="194"/>
      <c r="G176" s="225"/>
      <c r="H176" s="225"/>
      <c r="I176" s="194"/>
      <c r="J176" s="194"/>
      <c r="K176" s="194"/>
      <c r="L176" s="194"/>
      <c r="M176" s="194"/>
      <c r="N176" s="194"/>
      <c r="O176" s="194"/>
      <c r="P176" s="194"/>
      <c r="Q176" s="194"/>
      <c r="R176" s="194"/>
      <c r="S176" s="194"/>
      <c r="T176" s="194"/>
      <c r="U176" s="194"/>
      <c r="V176" s="194"/>
      <c r="W176" s="194"/>
      <c r="X176" s="194"/>
    </row>
    <row r="177" spans="3:24" ht="14.25" customHeight="1" x14ac:dyDescent="0.2">
      <c r="C177" s="194"/>
      <c r="D177" s="194"/>
      <c r="E177" s="194"/>
      <c r="F177" s="194"/>
      <c r="G177" s="225"/>
      <c r="H177" s="225"/>
      <c r="I177" s="194"/>
      <c r="J177" s="194"/>
      <c r="K177" s="194"/>
      <c r="L177" s="194"/>
      <c r="M177" s="194"/>
      <c r="N177" s="194"/>
      <c r="O177" s="194"/>
      <c r="P177" s="194"/>
      <c r="Q177" s="194"/>
      <c r="R177" s="194"/>
      <c r="S177" s="194"/>
      <c r="T177" s="194"/>
      <c r="U177" s="194"/>
      <c r="V177" s="194"/>
      <c r="W177" s="194"/>
      <c r="X177" s="194"/>
    </row>
    <row r="178" spans="3:24" ht="14.25" customHeight="1" x14ac:dyDescent="0.2">
      <c r="C178" s="194"/>
      <c r="D178" s="194"/>
      <c r="E178" s="194"/>
      <c r="F178" s="194"/>
      <c r="G178" s="225"/>
      <c r="H178" s="225"/>
      <c r="I178" s="194"/>
      <c r="J178" s="194"/>
      <c r="K178" s="194"/>
      <c r="L178" s="194"/>
      <c r="M178" s="194"/>
      <c r="N178" s="194"/>
      <c r="O178" s="194"/>
      <c r="P178" s="194"/>
      <c r="Q178" s="194"/>
      <c r="R178" s="194"/>
      <c r="S178" s="194"/>
      <c r="T178" s="194"/>
      <c r="U178" s="194"/>
      <c r="V178" s="194"/>
      <c r="W178" s="194"/>
      <c r="X178" s="194"/>
    </row>
    <row r="179" spans="3:24" ht="14.25" customHeight="1" x14ac:dyDescent="0.2">
      <c r="C179" s="194"/>
      <c r="D179" s="194"/>
      <c r="E179" s="194"/>
      <c r="F179" s="194"/>
      <c r="G179" s="225"/>
      <c r="H179" s="225"/>
      <c r="I179" s="194"/>
      <c r="J179" s="194"/>
      <c r="K179" s="194"/>
      <c r="L179" s="194"/>
      <c r="M179" s="194"/>
      <c r="N179" s="194"/>
      <c r="O179" s="194"/>
      <c r="P179" s="194"/>
      <c r="Q179" s="194"/>
      <c r="R179" s="194"/>
      <c r="S179" s="194"/>
      <c r="T179" s="194"/>
      <c r="U179" s="194"/>
      <c r="V179" s="194"/>
      <c r="W179" s="194"/>
      <c r="X179" s="194"/>
    </row>
    <row r="180" spans="3:24" ht="14.25" customHeight="1" x14ac:dyDescent="0.2">
      <c r="C180" s="194"/>
      <c r="D180" s="194"/>
      <c r="E180" s="194"/>
      <c r="F180" s="194"/>
      <c r="G180" s="225"/>
      <c r="H180" s="225"/>
      <c r="I180" s="194"/>
      <c r="J180" s="194"/>
      <c r="K180" s="194"/>
      <c r="L180" s="194"/>
      <c r="M180" s="194"/>
      <c r="N180" s="194"/>
      <c r="O180" s="194"/>
      <c r="P180" s="194"/>
      <c r="Q180" s="194"/>
      <c r="R180" s="194"/>
      <c r="S180" s="194"/>
      <c r="T180" s="194"/>
      <c r="U180" s="194"/>
      <c r="V180" s="194"/>
      <c r="W180" s="194"/>
      <c r="X180" s="194"/>
    </row>
    <row r="181" spans="3:24" ht="14.25" customHeight="1" x14ac:dyDescent="0.2">
      <c r="C181" s="194"/>
      <c r="D181" s="194"/>
      <c r="E181" s="194"/>
      <c r="F181" s="194"/>
      <c r="G181" s="225"/>
      <c r="H181" s="225"/>
      <c r="I181" s="194"/>
      <c r="J181" s="194"/>
      <c r="K181" s="194"/>
      <c r="L181" s="194"/>
      <c r="M181" s="194"/>
      <c r="N181" s="194"/>
      <c r="O181" s="194"/>
      <c r="P181" s="194"/>
      <c r="Q181" s="194"/>
      <c r="R181" s="194"/>
      <c r="S181" s="194"/>
      <c r="T181" s="194"/>
      <c r="U181" s="194"/>
      <c r="V181" s="194"/>
      <c r="W181" s="194"/>
      <c r="X181" s="194"/>
    </row>
    <row r="182" spans="3:24" ht="14.25" customHeight="1" x14ac:dyDescent="0.2">
      <c r="C182" s="194"/>
      <c r="D182" s="194"/>
      <c r="E182" s="194"/>
      <c r="F182" s="194"/>
      <c r="G182" s="225"/>
      <c r="H182" s="225"/>
      <c r="I182" s="194"/>
      <c r="J182" s="194"/>
      <c r="K182" s="194"/>
      <c r="L182" s="194"/>
      <c r="M182" s="194"/>
      <c r="N182" s="194"/>
      <c r="O182" s="194"/>
      <c r="P182" s="194"/>
      <c r="Q182" s="194"/>
      <c r="R182" s="194"/>
      <c r="S182" s="194"/>
      <c r="T182" s="194"/>
      <c r="U182" s="194"/>
      <c r="V182" s="194"/>
      <c r="W182" s="194"/>
      <c r="X182" s="194"/>
    </row>
    <row r="183" spans="3:24" ht="14.25" customHeight="1" x14ac:dyDescent="0.2">
      <c r="C183" s="194"/>
      <c r="D183" s="194"/>
      <c r="E183" s="194"/>
      <c r="F183" s="194"/>
      <c r="G183" s="225"/>
      <c r="H183" s="225"/>
      <c r="I183" s="194"/>
      <c r="J183" s="194"/>
      <c r="K183" s="194"/>
      <c r="L183" s="194"/>
      <c r="M183" s="194"/>
      <c r="N183" s="194"/>
      <c r="O183" s="194"/>
      <c r="P183" s="194"/>
      <c r="Q183" s="194"/>
      <c r="R183" s="194"/>
      <c r="S183" s="194"/>
      <c r="T183" s="194"/>
      <c r="U183" s="194"/>
      <c r="V183" s="194"/>
      <c r="W183" s="194"/>
      <c r="X183" s="194"/>
    </row>
    <row r="184" spans="3:24" ht="14.25" customHeight="1" x14ac:dyDescent="0.2">
      <c r="C184" s="194"/>
      <c r="D184" s="194"/>
      <c r="E184" s="194"/>
      <c r="F184" s="194"/>
      <c r="G184" s="225"/>
      <c r="H184" s="225"/>
      <c r="I184" s="194"/>
      <c r="J184" s="194"/>
      <c r="K184" s="194"/>
      <c r="L184" s="194"/>
      <c r="M184" s="194"/>
      <c r="N184" s="194"/>
      <c r="O184" s="194"/>
      <c r="P184" s="194"/>
      <c r="Q184" s="194"/>
      <c r="R184" s="194"/>
      <c r="S184" s="194"/>
      <c r="T184" s="194"/>
      <c r="U184" s="194"/>
      <c r="V184" s="194"/>
      <c r="W184" s="194"/>
      <c r="X184" s="194"/>
    </row>
    <row r="185" spans="3:24" ht="14.25" customHeight="1" x14ac:dyDescent="0.2">
      <c r="C185" s="194"/>
      <c r="D185" s="194"/>
      <c r="E185" s="194"/>
      <c r="F185" s="194"/>
      <c r="G185" s="225"/>
      <c r="H185" s="225"/>
      <c r="I185" s="194"/>
      <c r="J185" s="194"/>
      <c r="K185" s="194"/>
      <c r="L185" s="194"/>
      <c r="M185" s="194"/>
      <c r="N185" s="194"/>
      <c r="O185" s="194"/>
      <c r="P185" s="194"/>
      <c r="Q185" s="194"/>
      <c r="R185" s="194"/>
      <c r="S185" s="194"/>
      <c r="T185" s="194"/>
      <c r="U185" s="194"/>
      <c r="V185" s="194"/>
      <c r="W185" s="194"/>
      <c r="X185" s="194"/>
    </row>
    <row r="186" spans="3:24" ht="14.25" customHeight="1" x14ac:dyDescent="0.2">
      <c r="C186" s="194"/>
      <c r="D186" s="194"/>
      <c r="E186" s="194"/>
      <c r="F186" s="194"/>
      <c r="G186" s="225"/>
      <c r="H186" s="225"/>
      <c r="I186" s="194"/>
      <c r="J186" s="194"/>
      <c r="K186" s="194"/>
      <c r="L186" s="194"/>
      <c r="M186" s="194"/>
      <c r="N186" s="194"/>
      <c r="O186" s="194"/>
      <c r="P186" s="194"/>
      <c r="Q186" s="194"/>
      <c r="R186" s="194"/>
      <c r="S186" s="194"/>
      <c r="T186" s="194"/>
      <c r="U186" s="194"/>
      <c r="V186" s="194"/>
      <c r="W186" s="194"/>
      <c r="X186" s="194"/>
    </row>
    <row r="187" spans="3:24" ht="14.25" customHeight="1" x14ac:dyDescent="0.2">
      <c r="C187" s="194"/>
      <c r="D187" s="194"/>
      <c r="E187" s="194"/>
      <c r="F187" s="194"/>
      <c r="G187" s="225"/>
      <c r="H187" s="225"/>
      <c r="I187" s="194"/>
      <c r="J187" s="194"/>
      <c r="K187" s="194"/>
      <c r="L187" s="194"/>
      <c r="M187" s="194"/>
      <c r="N187" s="194"/>
      <c r="O187" s="194"/>
      <c r="P187" s="194"/>
      <c r="Q187" s="194"/>
      <c r="R187" s="194"/>
      <c r="S187" s="194"/>
      <c r="T187" s="194"/>
      <c r="U187" s="194"/>
      <c r="V187" s="194"/>
      <c r="W187" s="194"/>
      <c r="X187" s="194"/>
    </row>
    <row r="188" spans="3:24" ht="14.25" customHeight="1" x14ac:dyDescent="0.2">
      <c r="C188" s="194"/>
      <c r="D188" s="194"/>
      <c r="E188" s="194"/>
      <c r="F188" s="194"/>
      <c r="G188" s="225"/>
      <c r="H188" s="225"/>
      <c r="I188" s="194"/>
      <c r="J188" s="194"/>
      <c r="K188" s="194"/>
      <c r="L188" s="194"/>
      <c r="M188" s="194"/>
      <c r="N188" s="194"/>
      <c r="O188" s="194"/>
      <c r="P188" s="194"/>
      <c r="Q188" s="194"/>
      <c r="R188" s="194"/>
      <c r="S188" s="194"/>
      <c r="T188" s="194"/>
      <c r="U188" s="194"/>
      <c r="V188" s="194"/>
      <c r="W188" s="194"/>
      <c r="X188" s="194"/>
    </row>
    <row r="189" spans="3:24" ht="14.25" customHeight="1" x14ac:dyDescent="0.2">
      <c r="C189" s="194"/>
      <c r="D189" s="194"/>
      <c r="E189" s="194"/>
      <c r="F189" s="194"/>
      <c r="G189" s="225"/>
      <c r="H189" s="225"/>
      <c r="I189" s="194"/>
      <c r="J189" s="194"/>
      <c r="K189" s="194"/>
      <c r="L189" s="194"/>
      <c r="M189" s="194"/>
      <c r="N189" s="194"/>
      <c r="O189" s="194"/>
      <c r="P189" s="194"/>
      <c r="Q189" s="194"/>
      <c r="R189" s="194"/>
      <c r="S189" s="194"/>
      <c r="T189" s="194"/>
      <c r="U189" s="194"/>
      <c r="V189" s="194"/>
      <c r="W189" s="194"/>
      <c r="X189" s="194"/>
    </row>
    <row r="190" spans="3:24" ht="14.25" customHeight="1" x14ac:dyDescent="0.2">
      <c r="C190" s="194"/>
      <c r="D190" s="194"/>
      <c r="E190" s="194"/>
      <c r="F190" s="194"/>
      <c r="G190" s="225"/>
      <c r="H190" s="225"/>
      <c r="I190" s="194"/>
      <c r="J190" s="194"/>
      <c r="K190" s="194"/>
      <c r="L190" s="194"/>
      <c r="M190" s="194"/>
      <c r="N190" s="194"/>
      <c r="O190" s="194"/>
      <c r="P190" s="194"/>
      <c r="Q190" s="194"/>
      <c r="R190" s="194"/>
      <c r="S190" s="194"/>
      <c r="T190" s="194"/>
      <c r="U190" s="194"/>
      <c r="V190" s="194"/>
      <c r="W190" s="194"/>
      <c r="X190" s="194"/>
    </row>
    <row r="191" spans="3:24" ht="14.25" customHeight="1" x14ac:dyDescent="0.2">
      <c r="C191" s="194"/>
      <c r="D191" s="194"/>
      <c r="E191" s="194"/>
      <c r="F191" s="194"/>
      <c r="G191" s="225"/>
      <c r="H191" s="225"/>
      <c r="I191" s="194"/>
      <c r="J191" s="194"/>
      <c r="K191" s="194"/>
      <c r="L191" s="194"/>
      <c r="M191" s="194"/>
      <c r="N191" s="194"/>
      <c r="O191" s="194"/>
      <c r="P191" s="194"/>
      <c r="Q191" s="194"/>
      <c r="R191" s="194"/>
      <c r="S191" s="194"/>
      <c r="T191" s="194"/>
      <c r="U191" s="194"/>
      <c r="V191" s="194"/>
      <c r="W191" s="194"/>
      <c r="X191" s="194"/>
    </row>
    <row r="192" spans="3:24" ht="14.25" customHeight="1" x14ac:dyDescent="0.2">
      <c r="C192" s="194"/>
      <c r="D192" s="194"/>
      <c r="E192" s="194"/>
      <c r="F192" s="194"/>
      <c r="G192" s="225"/>
      <c r="H192" s="225"/>
      <c r="I192" s="194"/>
      <c r="J192" s="194"/>
      <c r="K192" s="194"/>
      <c r="L192" s="194"/>
      <c r="M192" s="194"/>
      <c r="N192" s="194"/>
      <c r="O192" s="194"/>
      <c r="P192" s="194"/>
      <c r="Q192" s="194"/>
      <c r="R192" s="194"/>
      <c r="S192" s="194"/>
      <c r="T192" s="194"/>
      <c r="U192" s="194"/>
      <c r="V192" s="194"/>
      <c r="W192" s="194"/>
      <c r="X192" s="194"/>
    </row>
    <row r="193" spans="3:24" ht="14.25" customHeight="1" x14ac:dyDescent="0.2">
      <c r="C193" s="194"/>
      <c r="D193" s="194"/>
      <c r="E193" s="194"/>
      <c r="F193" s="194"/>
      <c r="G193" s="225"/>
      <c r="H193" s="225"/>
      <c r="I193" s="194"/>
      <c r="J193" s="194"/>
      <c r="K193" s="194"/>
      <c r="L193" s="194"/>
      <c r="M193" s="194"/>
      <c r="N193" s="194"/>
      <c r="O193" s="194"/>
      <c r="P193" s="194"/>
      <c r="Q193" s="194"/>
      <c r="R193" s="194"/>
      <c r="S193" s="194"/>
      <c r="T193" s="194"/>
      <c r="U193" s="194"/>
      <c r="V193" s="194"/>
      <c r="W193" s="194"/>
      <c r="X193" s="194"/>
    </row>
    <row r="194" spans="3:24" ht="14.25" customHeight="1" x14ac:dyDescent="0.2">
      <c r="C194" s="194"/>
      <c r="D194" s="194"/>
      <c r="E194" s="194"/>
      <c r="F194" s="194"/>
      <c r="G194" s="225"/>
      <c r="H194" s="225"/>
      <c r="I194" s="194"/>
      <c r="J194" s="194"/>
      <c r="K194" s="194"/>
      <c r="L194" s="194"/>
      <c r="M194" s="194"/>
      <c r="N194" s="194"/>
      <c r="O194" s="194"/>
      <c r="P194" s="194"/>
      <c r="Q194" s="194"/>
      <c r="R194" s="194"/>
      <c r="S194" s="194"/>
      <c r="T194" s="194"/>
      <c r="U194" s="194"/>
      <c r="V194" s="194"/>
      <c r="W194" s="194"/>
      <c r="X194" s="194"/>
    </row>
    <row r="195" spans="3:24" ht="14.25" customHeight="1" x14ac:dyDescent="0.2">
      <c r="C195" s="194"/>
      <c r="D195" s="194"/>
      <c r="E195" s="194"/>
      <c r="F195" s="194"/>
      <c r="G195" s="225"/>
      <c r="H195" s="225"/>
      <c r="I195" s="194"/>
      <c r="J195" s="194"/>
      <c r="K195" s="194"/>
      <c r="L195" s="194"/>
      <c r="M195" s="194"/>
      <c r="N195" s="194"/>
      <c r="O195" s="194"/>
      <c r="P195" s="194"/>
      <c r="Q195" s="194"/>
      <c r="R195" s="194"/>
      <c r="S195" s="194"/>
      <c r="T195" s="194"/>
      <c r="U195" s="194"/>
      <c r="V195" s="194"/>
      <c r="W195" s="194"/>
      <c r="X195" s="194"/>
    </row>
    <row r="196" spans="3:24" ht="14.25" customHeight="1" x14ac:dyDescent="0.2">
      <c r="C196" s="194"/>
      <c r="D196" s="194"/>
      <c r="E196" s="194"/>
      <c r="F196" s="194"/>
      <c r="G196" s="225"/>
      <c r="H196" s="225"/>
      <c r="I196" s="194"/>
      <c r="J196" s="194"/>
      <c r="K196" s="194"/>
      <c r="L196" s="194"/>
      <c r="M196" s="194"/>
      <c r="N196" s="194"/>
      <c r="O196" s="194"/>
      <c r="P196" s="194"/>
      <c r="Q196" s="194"/>
      <c r="R196" s="194"/>
      <c r="S196" s="194"/>
      <c r="T196" s="194"/>
      <c r="U196" s="194"/>
      <c r="V196" s="194"/>
      <c r="W196" s="194"/>
      <c r="X196" s="194"/>
    </row>
    <row r="197" spans="3:24" ht="14.25" customHeight="1" x14ac:dyDescent="0.2">
      <c r="C197" s="194"/>
      <c r="D197" s="194"/>
      <c r="E197" s="194"/>
      <c r="F197" s="194"/>
      <c r="G197" s="225"/>
      <c r="H197" s="225"/>
      <c r="I197" s="194"/>
      <c r="J197" s="194"/>
      <c r="K197" s="194"/>
      <c r="L197" s="194"/>
      <c r="M197" s="194"/>
      <c r="N197" s="194"/>
      <c r="O197" s="194"/>
      <c r="P197" s="194"/>
      <c r="Q197" s="194"/>
      <c r="R197" s="194"/>
      <c r="S197" s="194"/>
      <c r="T197" s="194"/>
      <c r="U197" s="194"/>
      <c r="V197" s="194"/>
      <c r="W197" s="194"/>
      <c r="X197" s="194"/>
    </row>
    <row r="198" spans="3:24" ht="14.25" customHeight="1" x14ac:dyDescent="0.2">
      <c r="C198" s="194"/>
      <c r="D198" s="194"/>
      <c r="E198" s="194"/>
      <c r="F198" s="194"/>
      <c r="G198" s="225"/>
      <c r="H198" s="225"/>
      <c r="I198" s="194"/>
      <c r="J198" s="194"/>
      <c r="K198" s="194"/>
      <c r="L198" s="194"/>
      <c r="M198" s="194"/>
      <c r="N198" s="194"/>
      <c r="O198" s="194"/>
      <c r="P198" s="194"/>
      <c r="Q198" s="194"/>
      <c r="R198" s="194"/>
      <c r="S198" s="194"/>
      <c r="T198" s="194"/>
      <c r="U198" s="194"/>
      <c r="V198" s="194"/>
      <c r="W198" s="194"/>
      <c r="X198" s="194"/>
    </row>
    <row r="199" spans="3:24" ht="14.25" customHeight="1" x14ac:dyDescent="0.2">
      <c r="C199" s="194"/>
      <c r="D199" s="194"/>
      <c r="E199" s="194"/>
      <c r="F199" s="194"/>
      <c r="G199" s="225"/>
      <c r="H199" s="225"/>
      <c r="I199" s="194"/>
      <c r="J199" s="194"/>
      <c r="K199" s="194"/>
      <c r="L199" s="194"/>
      <c r="M199" s="194"/>
      <c r="N199" s="194"/>
      <c r="O199" s="194"/>
      <c r="P199" s="194"/>
      <c r="Q199" s="194"/>
      <c r="R199" s="194"/>
      <c r="S199" s="194"/>
      <c r="T199" s="194"/>
      <c r="U199" s="194"/>
      <c r="V199" s="194"/>
      <c r="W199" s="194"/>
      <c r="X199" s="194"/>
    </row>
    <row r="200" spans="3:24" ht="14.25" customHeight="1" x14ac:dyDescent="0.2">
      <c r="C200" s="194"/>
      <c r="D200" s="194"/>
      <c r="E200" s="194"/>
      <c r="F200" s="194"/>
      <c r="G200" s="225"/>
      <c r="H200" s="225"/>
      <c r="I200" s="194"/>
      <c r="J200" s="194"/>
      <c r="K200" s="194"/>
      <c r="L200" s="194"/>
      <c r="M200" s="194"/>
      <c r="N200" s="194"/>
      <c r="O200" s="194"/>
      <c r="P200" s="194"/>
      <c r="Q200" s="194"/>
      <c r="R200" s="194"/>
      <c r="S200" s="194"/>
      <c r="T200" s="194"/>
      <c r="U200" s="194"/>
      <c r="V200" s="194"/>
      <c r="W200" s="194"/>
      <c r="X200" s="194"/>
    </row>
    <row r="201" spans="3:24" ht="14.25" customHeight="1" x14ac:dyDescent="0.2">
      <c r="C201" s="194"/>
      <c r="D201" s="194"/>
      <c r="E201" s="194"/>
      <c r="F201" s="194"/>
      <c r="G201" s="225"/>
      <c r="H201" s="225"/>
      <c r="I201" s="194"/>
      <c r="J201" s="194"/>
      <c r="K201" s="194"/>
      <c r="L201" s="194"/>
      <c r="M201" s="194"/>
      <c r="N201" s="194"/>
      <c r="O201" s="194"/>
      <c r="P201" s="194"/>
      <c r="Q201" s="194"/>
      <c r="R201" s="194"/>
      <c r="S201" s="194"/>
      <c r="T201" s="194"/>
      <c r="U201" s="194"/>
      <c r="V201" s="194"/>
      <c r="W201" s="194"/>
      <c r="X201" s="194"/>
    </row>
    <row r="202" spans="3:24" ht="14.25" customHeight="1" x14ac:dyDescent="0.2">
      <c r="C202" s="194"/>
      <c r="D202" s="194"/>
      <c r="E202" s="194"/>
      <c r="F202" s="194"/>
      <c r="G202" s="225"/>
      <c r="H202" s="225"/>
      <c r="I202" s="194"/>
      <c r="J202" s="194"/>
      <c r="K202" s="194"/>
      <c r="L202" s="194"/>
      <c r="M202" s="194"/>
      <c r="N202" s="194"/>
      <c r="O202" s="194"/>
      <c r="P202" s="194"/>
      <c r="Q202" s="194"/>
      <c r="R202" s="194"/>
      <c r="S202" s="194"/>
      <c r="T202" s="194"/>
      <c r="U202" s="194"/>
      <c r="V202" s="194"/>
      <c r="W202" s="194"/>
      <c r="X202" s="194"/>
    </row>
    <row r="203" spans="3:24" ht="14.25" customHeight="1" x14ac:dyDescent="0.2">
      <c r="C203" s="194"/>
      <c r="D203" s="194"/>
      <c r="E203" s="194"/>
      <c r="F203" s="194"/>
      <c r="G203" s="225"/>
      <c r="H203" s="225"/>
      <c r="I203" s="194"/>
      <c r="J203" s="194"/>
      <c r="K203" s="194"/>
      <c r="L203" s="194"/>
      <c r="M203" s="194"/>
      <c r="N203" s="194"/>
      <c r="O203" s="194"/>
      <c r="P203" s="194"/>
      <c r="Q203" s="194"/>
      <c r="R203" s="194"/>
      <c r="S203" s="194"/>
      <c r="T203" s="194"/>
      <c r="U203" s="194"/>
      <c r="V203" s="194"/>
      <c r="W203" s="194"/>
      <c r="X203" s="194"/>
    </row>
    <row r="204" spans="3:24" ht="14.25" customHeight="1" x14ac:dyDescent="0.2">
      <c r="C204" s="194"/>
      <c r="D204" s="194"/>
      <c r="E204" s="194"/>
      <c r="F204" s="194"/>
      <c r="G204" s="225"/>
      <c r="H204" s="225"/>
      <c r="I204" s="194"/>
      <c r="J204" s="194"/>
      <c r="K204" s="194"/>
      <c r="L204" s="194"/>
      <c r="M204" s="194"/>
      <c r="N204" s="194"/>
      <c r="O204" s="194"/>
      <c r="P204" s="194"/>
      <c r="Q204" s="194"/>
      <c r="R204" s="194"/>
      <c r="S204" s="194"/>
      <c r="T204" s="194"/>
      <c r="U204" s="194"/>
      <c r="V204" s="194"/>
      <c r="W204" s="194"/>
      <c r="X204" s="194"/>
    </row>
    <row r="205" spans="3:24" ht="14.25" customHeight="1" x14ac:dyDescent="0.2">
      <c r="C205" s="194"/>
      <c r="D205" s="194"/>
      <c r="E205" s="194"/>
      <c r="F205" s="194"/>
      <c r="G205" s="225"/>
      <c r="H205" s="225"/>
      <c r="I205" s="194"/>
      <c r="J205" s="194"/>
      <c r="K205" s="194"/>
      <c r="L205" s="194"/>
      <c r="M205" s="194"/>
      <c r="N205" s="194"/>
      <c r="O205" s="194"/>
      <c r="P205" s="194"/>
      <c r="Q205" s="194"/>
      <c r="R205" s="194"/>
      <c r="S205" s="194"/>
      <c r="T205" s="194"/>
      <c r="U205" s="194"/>
      <c r="V205" s="194"/>
      <c r="W205" s="194"/>
      <c r="X205" s="194"/>
    </row>
    <row r="206" spans="3:24" ht="14.25" customHeight="1" x14ac:dyDescent="0.2">
      <c r="C206" s="194"/>
      <c r="D206" s="194"/>
      <c r="E206" s="194"/>
      <c r="F206" s="194"/>
      <c r="G206" s="225"/>
      <c r="H206" s="225"/>
      <c r="I206" s="194"/>
      <c r="J206" s="194"/>
      <c r="K206" s="194"/>
      <c r="L206" s="194"/>
      <c r="M206" s="194"/>
      <c r="N206" s="194"/>
      <c r="O206" s="194"/>
      <c r="P206" s="194"/>
      <c r="Q206" s="194"/>
      <c r="R206" s="194"/>
      <c r="S206" s="194"/>
      <c r="T206" s="194"/>
      <c r="U206" s="194"/>
      <c r="V206" s="194"/>
      <c r="W206" s="194"/>
      <c r="X206" s="194"/>
    </row>
    <row r="207" spans="3:24" ht="14.25" customHeight="1" x14ac:dyDescent="0.2">
      <c r="C207" s="194"/>
      <c r="D207" s="194"/>
      <c r="E207" s="194"/>
      <c r="F207" s="194"/>
      <c r="G207" s="225"/>
      <c r="H207" s="225"/>
      <c r="I207" s="194"/>
      <c r="J207" s="194"/>
      <c r="K207" s="194"/>
      <c r="L207" s="194"/>
      <c r="M207" s="194"/>
      <c r="N207" s="194"/>
      <c r="O207" s="194"/>
      <c r="P207" s="194"/>
      <c r="Q207" s="194"/>
      <c r="R207" s="194"/>
      <c r="S207" s="194"/>
      <c r="T207" s="194"/>
      <c r="U207" s="194"/>
      <c r="V207" s="194"/>
      <c r="W207" s="194"/>
      <c r="X207" s="194"/>
    </row>
    <row r="208" spans="3:24" ht="14.25" customHeight="1" x14ac:dyDescent="0.2">
      <c r="C208" s="194"/>
      <c r="D208" s="194"/>
      <c r="E208" s="194"/>
      <c r="F208" s="194"/>
      <c r="G208" s="225"/>
      <c r="H208" s="225"/>
      <c r="I208" s="194"/>
      <c r="J208" s="194"/>
      <c r="K208" s="194"/>
      <c r="L208" s="194"/>
      <c r="M208" s="194"/>
      <c r="N208" s="194"/>
      <c r="O208" s="194"/>
      <c r="P208" s="194"/>
      <c r="Q208" s="194"/>
      <c r="R208" s="194"/>
      <c r="S208" s="194"/>
      <c r="T208" s="194"/>
      <c r="U208" s="194"/>
      <c r="V208" s="194"/>
      <c r="W208" s="194"/>
      <c r="X208" s="194"/>
    </row>
    <row r="209" spans="3:24" ht="14.25" customHeight="1" x14ac:dyDescent="0.2">
      <c r="C209" s="194"/>
      <c r="D209" s="194"/>
      <c r="E209" s="194"/>
      <c r="F209" s="194"/>
      <c r="G209" s="225"/>
      <c r="H209" s="225"/>
      <c r="I209" s="194"/>
      <c r="J209" s="194"/>
      <c r="K209" s="194"/>
      <c r="L209" s="194"/>
      <c r="M209" s="194"/>
      <c r="N209" s="194"/>
      <c r="O209" s="194"/>
      <c r="P209" s="194"/>
      <c r="Q209" s="194"/>
      <c r="R209" s="194"/>
      <c r="S209" s="194"/>
      <c r="T209" s="194"/>
      <c r="U209" s="194"/>
      <c r="V209" s="194"/>
      <c r="W209" s="194"/>
      <c r="X209" s="194"/>
    </row>
    <row r="210" spans="3:24" ht="14.25" customHeight="1" x14ac:dyDescent="0.2">
      <c r="C210" s="194"/>
      <c r="D210" s="194"/>
      <c r="E210" s="194"/>
      <c r="F210" s="194"/>
      <c r="G210" s="225"/>
      <c r="H210" s="225"/>
      <c r="I210" s="194"/>
      <c r="J210" s="194"/>
      <c r="K210" s="194"/>
      <c r="L210" s="194"/>
      <c r="M210" s="194"/>
      <c r="N210" s="194"/>
      <c r="O210" s="194"/>
      <c r="P210" s="194"/>
      <c r="Q210" s="194"/>
      <c r="R210" s="194"/>
      <c r="S210" s="194"/>
      <c r="T210" s="194"/>
      <c r="U210" s="194"/>
      <c r="V210" s="194"/>
      <c r="W210" s="194"/>
      <c r="X210" s="194"/>
    </row>
    <row r="211" spans="3:24" ht="14.25" customHeight="1" x14ac:dyDescent="0.2">
      <c r="C211" s="194"/>
      <c r="D211" s="194"/>
      <c r="E211" s="194"/>
      <c r="F211" s="194"/>
      <c r="G211" s="225"/>
      <c r="H211" s="225"/>
      <c r="I211" s="194"/>
      <c r="J211" s="194"/>
      <c r="K211" s="194"/>
      <c r="L211" s="194"/>
      <c r="M211" s="194"/>
      <c r="N211" s="194"/>
      <c r="O211" s="194"/>
      <c r="P211" s="194"/>
      <c r="Q211" s="194"/>
      <c r="R211" s="194"/>
      <c r="S211" s="194"/>
      <c r="T211" s="194"/>
      <c r="U211" s="194"/>
      <c r="V211" s="194"/>
      <c r="W211" s="194"/>
      <c r="X211" s="194"/>
    </row>
    <row r="212" spans="3:24" ht="14.25" customHeight="1" x14ac:dyDescent="0.2">
      <c r="C212" s="194"/>
      <c r="D212" s="194"/>
      <c r="E212" s="194"/>
      <c r="F212" s="194"/>
      <c r="G212" s="225"/>
      <c r="H212" s="225"/>
      <c r="I212" s="194"/>
      <c r="J212" s="194"/>
      <c r="K212" s="194"/>
      <c r="L212" s="194"/>
      <c r="M212" s="194"/>
      <c r="N212" s="194"/>
      <c r="O212" s="194"/>
      <c r="P212" s="194"/>
      <c r="Q212" s="194"/>
      <c r="R212" s="194"/>
      <c r="S212" s="194"/>
      <c r="T212" s="194"/>
      <c r="U212" s="194"/>
      <c r="V212" s="194"/>
      <c r="W212" s="194"/>
      <c r="X212" s="194"/>
    </row>
    <row r="213" spans="3:24" ht="14.25" customHeight="1" x14ac:dyDescent="0.2">
      <c r="C213" s="194"/>
      <c r="D213" s="194"/>
      <c r="E213" s="194"/>
      <c r="F213" s="194"/>
      <c r="G213" s="225"/>
      <c r="H213" s="225"/>
      <c r="I213" s="194"/>
      <c r="J213" s="194"/>
      <c r="K213" s="194"/>
      <c r="L213" s="194"/>
      <c r="M213" s="194"/>
      <c r="N213" s="194"/>
      <c r="O213" s="194"/>
      <c r="P213" s="194"/>
      <c r="Q213" s="194"/>
      <c r="R213" s="194"/>
      <c r="S213" s="194"/>
      <c r="T213" s="194"/>
      <c r="U213" s="194"/>
      <c r="V213" s="194"/>
      <c r="W213" s="194"/>
      <c r="X213" s="194"/>
    </row>
    <row r="214" spans="3:24" ht="14.25" customHeight="1" x14ac:dyDescent="0.2">
      <c r="C214" s="194"/>
      <c r="D214" s="194"/>
      <c r="E214" s="194"/>
      <c r="F214" s="194"/>
      <c r="G214" s="225"/>
      <c r="H214" s="225"/>
      <c r="I214" s="194"/>
      <c r="J214" s="194"/>
      <c r="K214" s="194"/>
      <c r="L214" s="194"/>
      <c r="M214" s="194"/>
      <c r="N214" s="194"/>
      <c r="O214" s="194"/>
      <c r="P214" s="194"/>
      <c r="Q214" s="194"/>
      <c r="R214" s="194"/>
      <c r="S214" s="194"/>
      <c r="T214" s="194"/>
      <c r="U214" s="194"/>
      <c r="V214" s="194"/>
      <c r="W214" s="194"/>
      <c r="X214" s="194"/>
    </row>
    <row r="215" spans="3:24" ht="14.25" customHeight="1" x14ac:dyDescent="0.2">
      <c r="C215" s="194"/>
      <c r="D215" s="194"/>
      <c r="E215" s="194"/>
      <c r="F215" s="194"/>
      <c r="G215" s="225"/>
      <c r="H215" s="225"/>
      <c r="I215" s="194"/>
      <c r="J215" s="194"/>
      <c r="K215" s="194"/>
      <c r="L215" s="194"/>
      <c r="M215" s="194"/>
      <c r="N215" s="194"/>
      <c r="O215" s="194"/>
      <c r="P215" s="194"/>
      <c r="Q215" s="194"/>
      <c r="R215" s="194"/>
      <c r="S215" s="194"/>
      <c r="T215" s="194"/>
      <c r="U215" s="194"/>
      <c r="V215" s="194"/>
      <c r="W215" s="194"/>
      <c r="X215" s="194"/>
    </row>
    <row r="216" spans="3:24" ht="14.25" customHeight="1" x14ac:dyDescent="0.2">
      <c r="C216" s="194"/>
      <c r="D216" s="194"/>
      <c r="E216" s="194"/>
      <c r="F216" s="194"/>
      <c r="G216" s="225"/>
      <c r="H216" s="225"/>
      <c r="I216" s="194"/>
      <c r="J216" s="194"/>
      <c r="K216" s="194"/>
      <c r="L216" s="194"/>
      <c r="M216" s="194"/>
      <c r="N216" s="194"/>
      <c r="O216" s="194"/>
      <c r="P216" s="194"/>
      <c r="Q216" s="194"/>
      <c r="R216" s="194"/>
      <c r="S216" s="194"/>
      <c r="T216" s="194"/>
      <c r="U216" s="194"/>
      <c r="V216" s="194"/>
      <c r="W216" s="194"/>
      <c r="X216" s="194"/>
    </row>
    <row r="217" spans="3:24" ht="14.25" customHeight="1" x14ac:dyDescent="0.2">
      <c r="C217" s="194"/>
      <c r="D217" s="194"/>
      <c r="E217" s="194"/>
      <c r="F217" s="194"/>
      <c r="G217" s="225"/>
      <c r="H217" s="225"/>
      <c r="I217" s="194"/>
      <c r="J217" s="194"/>
      <c r="K217" s="194"/>
      <c r="L217" s="194"/>
      <c r="M217" s="194"/>
      <c r="N217" s="194"/>
      <c r="O217" s="194"/>
      <c r="P217" s="194"/>
      <c r="Q217" s="194"/>
      <c r="R217" s="194"/>
      <c r="S217" s="194"/>
      <c r="T217" s="194"/>
      <c r="U217" s="194"/>
      <c r="V217" s="194"/>
      <c r="W217" s="194"/>
      <c r="X217" s="194"/>
    </row>
    <row r="218" spans="3:24" ht="14.25" customHeight="1" x14ac:dyDescent="0.2">
      <c r="C218" s="194"/>
      <c r="D218" s="194"/>
      <c r="E218" s="194"/>
      <c r="F218" s="194"/>
      <c r="G218" s="225"/>
      <c r="H218" s="225"/>
      <c r="I218" s="194"/>
      <c r="J218" s="194"/>
      <c r="K218" s="194"/>
      <c r="L218" s="194"/>
      <c r="M218" s="194"/>
      <c r="N218" s="194"/>
      <c r="O218" s="194"/>
      <c r="P218" s="194"/>
      <c r="Q218" s="194"/>
      <c r="R218" s="194"/>
      <c r="S218" s="194"/>
      <c r="T218" s="194"/>
      <c r="U218" s="194"/>
      <c r="V218" s="194"/>
      <c r="W218" s="194"/>
      <c r="X218" s="194"/>
    </row>
    <row r="219" spans="3:24" ht="14.25" customHeight="1" x14ac:dyDescent="0.2">
      <c r="C219" s="194"/>
      <c r="D219" s="194"/>
      <c r="E219" s="194"/>
      <c r="F219" s="194"/>
      <c r="G219" s="225"/>
      <c r="H219" s="225"/>
      <c r="I219" s="194"/>
      <c r="J219" s="194"/>
      <c r="K219" s="194"/>
      <c r="L219" s="194"/>
      <c r="M219" s="194"/>
      <c r="N219" s="194"/>
      <c r="O219" s="194"/>
      <c r="P219" s="194"/>
      <c r="Q219" s="194"/>
      <c r="R219" s="194"/>
      <c r="S219" s="194"/>
      <c r="T219" s="194"/>
      <c r="U219" s="194"/>
      <c r="V219" s="194"/>
      <c r="W219" s="194"/>
      <c r="X219" s="194"/>
    </row>
    <row r="220" spans="3:24" ht="14.25" customHeight="1" x14ac:dyDescent="0.2">
      <c r="C220" s="194"/>
      <c r="D220" s="194"/>
      <c r="E220" s="194"/>
      <c r="F220" s="194"/>
      <c r="G220" s="225"/>
      <c r="H220" s="225"/>
      <c r="I220" s="194"/>
      <c r="J220" s="194"/>
      <c r="K220" s="194"/>
      <c r="L220" s="194"/>
      <c r="M220" s="194"/>
      <c r="N220" s="194"/>
      <c r="O220" s="194"/>
      <c r="P220" s="194"/>
      <c r="Q220" s="194"/>
      <c r="R220" s="194"/>
      <c r="S220" s="194"/>
      <c r="T220" s="194"/>
      <c r="U220" s="194"/>
      <c r="V220" s="194"/>
      <c r="W220" s="194"/>
      <c r="X220" s="194"/>
    </row>
    <row r="221" spans="3:24" ht="14.25" customHeight="1" x14ac:dyDescent="0.2">
      <c r="C221" s="194"/>
      <c r="D221" s="194"/>
      <c r="E221" s="194"/>
      <c r="F221" s="194"/>
      <c r="G221" s="225"/>
      <c r="H221" s="225"/>
      <c r="I221" s="194"/>
      <c r="J221" s="194"/>
      <c r="K221" s="194"/>
      <c r="L221" s="194"/>
      <c r="M221" s="194"/>
      <c r="N221" s="194"/>
      <c r="O221" s="194"/>
      <c r="P221" s="194"/>
      <c r="Q221" s="194"/>
      <c r="R221" s="194"/>
      <c r="S221" s="194"/>
      <c r="T221" s="194"/>
      <c r="U221" s="194"/>
      <c r="V221" s="194"/>
      <c r="W221" s="194"/>
      <c r="X221" s="194"/>
    </row>
    <row r="222" spans="3:24" ht="14.25" customHeight="1" x14ac:dyDescent="0.2">
      <c r="C222" s="194"/>
      <c r="D222" s="194"/>
      <c r="E222" s="194"/>
      <c r="F222" s="194"/>
      <c r="G222" s="225"/>
      <c r="H222" s="225"/>
      <c r="I222" s="194"/>
      <c r="J222" s="194"/>
      <c r="K222" s="194"/>
      <c r="L222" s="194"/>
      <c r="M222" s="194"/>
      <c r="N222" s="194"/>
      <c r="O222" s="194"/>
      <c r="P222" s="194"/>
      <c r="Q222" s="194"/>
      <c r="R222" s="194"/>
      <c r="S222" s="194"/>
      <c r="T222" s="194"/>
      <c r="U222" s="194"/>
      <c r="V222" s="194"/>
      <c r="W222" s="194"/>
      <c r="X222" s="194"/>
    </row>
    <row r="223" spans="3:24" ht="14.25" customHeight="1" x14ac:dyDescent="0.2">
      <c r="C223" s="194"/>
      <c r="D223" s="194"/>
      <c r="E223" s="194"/>
      <c r="F223" s="194"/>
      <c r="G223" s="225"/>
      <c r="H223" s="225"/>
      <c r="I223" s="194"/>
      <c r="J223" s="194"/>
      <c r="K223" s="194"/>
      <c r="L223" s="194"/>
      <c r="M223" s="194"/>
      <c r="N223" s="194"/>
      <c r="O223" s="194"/>
      <c r="P223" s="194"/>
      <c r="Q223" s="194"/>
      <c r="R223" s="194"/>
      <c r="S223" s="194"/>
      <c r="T223" s="194"/>
      <c r="U223" s="194"/>
      <c r="V223" s="194"/>
      <c r="W223" s="194"/>
      <c r="X223" s="194"/>
    </row>
    <row r="224" spans="3:24" ht="14.25" customHeight="1" x14ac:dyDescent="0.2">
      <c r="C224" s="194"/>
      <c r="D224" s="194"/>
      <c r="E224" s="194"/>
      <c r="F224" s="194"/>
      <c r="G224" s="225"/>
      <c r="H224" s="225"/>
      <c r="I224" s="194"/>
      <c r="J224" s="194"/>
      <c r="K224" s="194"/>
      <c r="L224" s="194"/>
      <c r="M224" s="194"/>
      <c r="N224" s="194"/>
      <c r="O224" s="194"/>
      <c r="P224" s="194"/>
      <c r="Q224" s="194"/>
      <c r="R224" s="194"/>
      <c r="S224" s="194"/>
      <c r="T224" s="194"/>
      <c r="U224" s="194"/>
      <c r="V224" s="194"/>
      <c r="W224" s="194"/>
      <c r="X224" s="194"/>
    </row>
    <row r="225" spans="3:24" ht="14.25" customHeight="1" x14ac:dyDescent="0.2">
      <c r="C225" s="194"/>
      <c r="D225" s="194"/>
      <c r="E225" s="194"/>
      <c r="F225" s="194"/>
      <c r="G225" s="225"/>
      <c r="H225" s="225"/>
      <c r="I225" s="194"/>
      <c r="J225" s="194"/>
      <c r="K225" s="194"/>
      <c r="L225" s="194"/>
      <c r="M225" s="194"/>
      <c r="N225" s="194"/>
      <c r="O225" s="194"/>
      <c r="P225" s="194"/>
      <c r="Q225" s="194"/>
      <c r="R225" s="194"/>
      <c r="S225" s="194"/>
      <c r="T225" s="194"/>
      <c r="U225" s="194"/>
      <c r="V225" s="194"/>
      <c r="W225" s="194"/>
      <c r="X225" s="194"/>
    </row>
    <row r="226" spans="3:24" ht="14.25" customHeight="1" x14ac:dyDescent="0.2">
      <c r="C226" s="194"/>
      <c r="D226" s="194"/>
      <c r="E226" s="194"/>
      <c r="F226" s="194"/>
      <c r="G226" s="225"/>
      <c r="H226" s="225"/>
      <c r="I226" s="194"/>
      <c r="J226" s="194"/>
      <c r="K226" s="194"/>
      <c r="L226" s="194"/>
      <c r="M226" s="194"/>
      <c r="N226" s="194"/>
      <c r="O226" s="194"/>
      <c r="P226" s="194"/>
      <c r="Q226" s="194"/>
      <c r="R226" s="194"/>
      <c r="S226" s="194"/>
      <c r="T226" s="194"/>
      <c r="U226" s="194"/>
      <c r="V226" s="194"/>
      <c r="W226" s="194"/>
      <c r="X226" s="194"/>
    </row>
    <row r="227" spans="3:24" ht="14.25" customHeight="1" x14ac:dyDescent="0.2">
      <c r="C227" s="194"/>
      <c r="D227" s="194"/>
      <c r="E227" s="194"/>
      <c r="F227" s="194"/>
      <c r="G227" s="225"/>
      <c r="H227" s="225"/>
      <c r="I227" s="194"/>
      <c r="J227" s="194"/>
      <c r="K227" s="194"/>
      <c r="L227" s="194"/>
      <c r="M227" s="194"/>
      <c r="N227" s="194"/>
      <c r="O227" s="194"/>
      <c r="P227" s="194"/>
      <c r="Q227" s="194"/>
      <c r="R227" s="194"/>
      <c r="S227" s="194"/>
      <c r="T227" s="194"/>
      <c r="U227" s="194"/>
      <c r="V227" s="194"/>
      <c r="W227" s="194"/>
      <c r="X227" s="194"/>
    </row>
    <row r="228" spans="3:24" ht="14.25" customHeight="1" x14ac:dyDescent="0.2">
      <c r="C228" s="194"/>
      <c r="D228" s="194"/>
      <c r="E228" s="194"/>
      <c r="F228" s="194"/>
      <c r="G228" s="225"/>
      <c r="H228" s="225"/>
      <c r="I228" s="194"/>
      <c r="J228" s="194"/>
      <c r="K228" s="194"/>
      <c r="L228" s="194"/>
      <c r="M228" s="194"/>
      <c r="N228" s="194"/>
      <c r="O228" s="194"/>
      <c r="P228" s="194"/>
      <c r="Q228" s="194"/>
      <c r="R228" s="194"/>
      <c r="S228" s="194"/>
      <c r="T228" s="194"/>
      <c r="U228" s="194"/>
      <c r="V228" s="194"/>
      <c r="W228" s="194"/>
      <c r="X228" s="194"/>
    </row>
    <row r="229" spans="3:24" ht="14.25" customHeight="1" x14ac:dyDescent="0.2">
      <c r="C229" s="194"/>
      <c r="D229" s="194"/>
      <c r="E229" s="194"/>
      <c r="F229" s="194"/>
      <c r="G229" s="225"/>
      <c r="H229" s="225"/>
      <c r="I229" s="194"/>
      <c r="J229" s="194"/>
      <c r="K229" s="194"/>
      <c r="L229" s="194"/>
      <c r="M229" s="194"/>
      <c r="N229" s="194"/>
      <c r="O229" s="194"/>
      <c r="P229" s="194"/>
      <c r="Q229" s="194"/>
      <c r="R229" s="194"/>
      <c r="S229" s="194"/>
      <c r="T229" s="194"/>
      <c r="U229" s="194"/>
      <c r="V229" s="194"/>
      <c r="W229" s="194"/>
      <c r="X229" s="194"/>
    </row>
    <row r="230" spans="3:24" ht="14.25" customHeight="1" x14ac:dyDescent="0.2">
      <c r="C230" s="194"/>
      <c r="D230" s="194"/>
      <c r="E230" s="194"/>
      <c r="F230" s="194"/>
      <c r="G230" s="225"/>
      <c r="H230" s="225"/>
      <c r="I230" s="194"/>
      <c r="J230" s="194"/>
      <c r="K230" s="194"/>
      <c r="L230" s="194"/>
      <c r="M230" s="194"/>
      <c r="N230" s="194"/>
      <c r="O230" s="194"/>
      <c r="P230" s="194"/>
      <c r="Q230" s="194"/>
      <c r="R230" s="194"/>
      <c r="S230" s="194"/>
      <c r="T230" s="194"/>
      <c r="U230" s="194"/>
      <c r="V230" s="194"/>
      <c r="W230" s="194"/>
      <c r="X230" s="194"/>
    </row>
    <row r="231" spans="3:24" ht="14.25" customHeight="1" x14ac:dyDescent="0.2">
      <c r="C231" s="194"/>
      <c r="D231" s="194"/>
      <c r="E231" s="194"/>
      <c r="F231" s="194"/>
      <c r="G231" s="225"/>
      <c r="H231" s="225"/>
      <c r="I231" s="194"/>
      <c r="J231" s="194"/>
      <c r="K231" s="194"/>
      <c r="L231" s="194"/>
      <c r="M231" s="194"/>
      <c r="N231" s="194"/>
      <c r="O231" s="194"/>
      <c r="P231" s="194"/>
      <c r="Q231" s="194"/>
      <c r="R231" s="194"/>
      <c r="S231" s="194"/>
      <c r="T231" s="194"/>
      <c r="U231" s="194"/>
      <c r="V231" s="194"/>
      <c r="W231" s="194"/>
      <c r="X231" s="194"/>
    </row>
    <row r="232" spans="3:24" ht="14.25" customHeight="1" x14ac:dyDescent="0.2">
      <c r="C232" s="194"/>
      <c r="D232" s="194"/>
      <c r="E232" s="194"/>
      <c r="F232" s="194"/>
      <c r="G232" s="225"/>
      <c r="H232" s="225"/>
      <c r="I232" s="194"/>
      <c r="J232" s="194"/>
      <c r="K232" s="194"/>
      <c r="L232" s="194"/>
      <c r="M232" s="194"/>
      <c r="N232" s="194"/>
      <c r="O232" s="194"/>
      <c r="P232" s="194"/>
      <c r="Q232" s="194"/>
      <c r="R232" s="194"/>
      <c r="S232" s="194"/>
      <c r="T232" s="194"/>
      <c r="U232" s="194"/>
      <c r="V232" s="194"/>
      <c r="W232" s="194"/>
      <c r="X232" s="194"/>
    </row>
    <row r="233" spans="3:24" ht="14.25" customHeight="1" x14ac:dyDescent="0.2">
      <c r="C233" s="194"/>
      <c r="D233" s="194"/>
      <c r="E233" s="194"/>
      <c r="F233" s="194"/>
      <c r="G233" s="225"/>
      <c r="H233" s="225"/>
      <c r="I233" s="194"/>
      <c r="J233" s="194"/>
      <c r="K233" s="194"/>
      <c r="L233" s="194"/>
      <c r="M233" s="194"/>
      <c r="N233" s="194"/>
      <c r="O233" s="194"/>
      <c r="P233" s="194"/>
      <c r="Q233" s="194"/>
      <c r="R233" s="194"/>
      <c r="S233" s="194"/>
      <c r="T233" s="194"/>
      <c r="U233" s="194"/>
      <c r="V233" s="194"/>
      <c r="W233" s="194"/>
      <c r="X233" s="194"/>
    </row>
    <row r="234" spans="3:24" ht="14.25" customHeight="1" x14ac:dyDescent="0.2">
      <c r="C234" s="194"/>
      <c r="D234" s="194"/>
      <c r="E234" s="194"/>
      <c r="F234" s="194"/>
      <c r="G234" s="225"/>
      <c r="H234" s="225"/>
      <c r="I234" s="194"/>
      <c r="J234" s="194"/>
      <c r="K234" s="194"/>
      <c r="L234" s="194"/>
      <c r="M234" s="194"/>
      <c r="N234" s="194"/>
      <c r="O234" s="194"/>
      <c r="P234" s="194"/>
      <c r="Q234" s="194"/>
      <c r="R234" s="194"/>
      <c r="S234" s="194"/>
      <c r="T234" s="194"/>
      <c r="U234" s="194"/>
      <c r="V234" s="194"/>
      <c r="W234" s="194"/>
      <c r="X234" s="194"/>
    </row>
    <row r="235" spans="3:24" ht="14.25" customHeight="1" x14ac:dyDescent="0.2">
      <c r="C235" s="194"/>
      <c r="D235" s="194"/>
      <c r="E235" s="194"/>
      <c r="F235" s="194"/>
      <c r="G235" s="225"/>
      <c r="H235" s="225"/>
      <c r="I235" s="194"/>
      <c r="J235" s="194"/>
      <c r="K235" s="194"/>
      <c r="L235" s="194"/>
      <c r="M235" s="194"/>
      <c r="N235" s="194"/>
      <c r="O235" s="194"/>
      <c r="P235" s="194"/>
      <c r="Q235" s="194"/>
      <c r="R235" s="194"/>
      <c r="S235" s="194"/>
      <c r="T235" s="194"/>
      <c r="U235" s="194"/>
      <c r="V235" s="194"/>
      <c r="W235" s="194"/>
      <c r="X235" s="194"/>
    </row>
    <row r="236" spans="3:24" ht="14.25" customHeight="1" x14ac:dyDescent="0.2">
      <c r="C236" s="194"/>
      <c r="D236" s="194"/>
      <c r="E236" s="194"/>
      <c r="F236" s="194"/>
      <c r="G236" s="225"/>
      <c r="H236" s="225"/>
      <c r="I236" s="194"/>
      <c r="J236" s="194"/>
      <c r="K236" s="194"/>
      <c r="L236" s="194"/>
      <c r="M236" s="194"/>
      <c r="N236" s="194"/>
      <c r="O236" s="194"/>
      <c r="P236" s="194"/>
      <c r="Q236" s="194"/>
      <c r="R236" s="194"/>
      <c r="S236" s="194"/>
      <c r="T236" s="194"/>
      <c r="U236" s="194"/>
      <c r="V236" s="194"/>
      <c r="W236" s="194"/>
      <c r="X236" s="194"/>
    </row>
    <row r="237" spans="3:24" ht="14.25" customHeight="1" x14ac:dyDescent="0.2">
      <c r="C237" s="194"/>
      <c r="D237" s="194"/>
      <c r="E237" s="194"/>
      <c r="F237" s="194"/>
      <c r="G237" s="225"/>
      <c r="H237" s="225"/>
      <c r="I237" s="194"/>
      <c r="J237" s="194"/>
      <c r="K237" s="194"/>
      <c r="L237" s="194"/>
      <c r="M237" s="194"/>
      <c r="N237" s="194"/>
      <c r="O237" s="194"/>
      <c r="P237" s="194"/>
      <c r="Q237" s="194"/>
      <c r="R237" s="194"/>
      <c r="S237" s="194"/>
      <c r="T237" s="194"/>
      <c r="U237" s="194"/>
      <c r="V237" s="194"/>
      <c r="W237" s="194"/>
      <c r="X237" s="194"/>
    </row>
    <row r="238" spans="3:24" ht="14.25" customHeight="1" x14ac:dyDescent="0.2">
      <c r="C238" s="194"/>
      <c r="D238" s="194"/>
      <c r="E238" s="194"/>
      <c r="F238" s="194"/>
      <c r="G238" s="225"/>
      <c r="H238" s="225"/>
      <c r="I238" s="194"/>
      <c r="J238" s="194"/>
      <c r="K238" s="194"/>
      <c r="L238" s="194"/>
      <c r="M238" s="194"/>
      <c r="N238" s="194"/>
      <c r="O238" s="194"/>
      <c r="P238" s="194"/>
      <c r="Q238" s="194"/>
      <c r="R238" s="194"/>
      <c r="S238" s="194"/>
      <c r="T238" s="194"/>
      <c r="U238" s="194"/>
      <c r="V238" s="194"/>
      <c r="W238" s="194"/>
      <c r="X238" s="194"/>
    </row>
    <row r="239" spans="3:24" ht="14.25" customHeight="1" x14ac:dyDescent="0.2">
      <c r="C239" s="194"/>
      <c r="D239" s="194"/>
      <c r="E239" s="194"/>
      <c r="F239" s="194"/>
      <c r="G239" s="225"/>
      <c r="H239" s="225"/>
      <c r="I239" s="194"/>
      <c r="J239" s="194"/>
      <c r="K239" s="194"/>
      <c r="L239" s="194"/>
      <c r="M239" s="194"/>
      <c r="N239" s="194"/>
      <c r="O239" s="194"/>
      <c r="P239" s="194"/>
      <c r="Q239" s="194"/>
      <c r="R239" s="194"/>
      <c r="S239" s="194"/>
      <c r="T239" s="194"/>
      <c r="U239" s="194"/>
      <c r="V239" s="194"/>
      <c r="W239" s="194"/>
      <c r="X239" s="194"/>
    </row>
    <row r="240" spans="3:24" ht="14.25" customHeight="1" x14ac:dyDescent="0.2">
      <c r="C240" s="194"/>
      <c r="D240" s="194"/>
      <c r="E240" s="194"/>
      <c r="F240" s="194"/>
      <c r="G240" s="225"/>
      <c r="H240" s="225"/>
      <c r="I240" s="194"/>
      <c r="J240" s="194"/>
      <c r="K240" s="194"/>
      <c r="L240" s="194"/>
      <c r="M240" s="194"/>
      <c r="N240" s="194"/>
      <c r="O240" s="194"/>
      <c r="P240" s="194"/>
      <c r="Q240" s="194"/>
      <c r="R240" s="194"/>
      <c r="S240" s="194"/>
      <c r="T240" s="194"/>
      <c r="U240" s="194"/>
      <c r="V240" s="194"/>
      <c r="W240" s="194"/>
      <c r="X240" s="194"/>
    </row>
    <row r="241" spans="3:24" ht="14.25" customHeight="1" x14ac:dyDescent="0.2">
      <c r="C241" s="194"/>
      <c r="D241" s="194"/>
      <c r="E241" s="194"/>
      <c r="F241" s="194"/>
      <c r="G241" s="225"/>
      <c r="H241" s="225"/>
      <c r="I241" s="194"/>
      <c r="J241" s="194"/>
      <c r="K241" s="194"/>
      <c r="L241" s="194"/>
      <c r="M241" s="194"/>
      <c r="N241" s="194"/>
      <c r="O241" s="194"/>
      <c r="P241" s="194"/>
      <c r="Q241" s="194"/>
      <c r="R241" s="194"/>
      <c r="S241" s="194"/>
      <c r="T241" s="194"/>
      <c r="U241" s="194"/>
      <c r="V241" s="194"/>
      <c r="W241" s="194"/>
      <c r="X241" s="194"/>
    </row>
    <row r="242" spans="3:24" ht="14.25" customHeight="1" x14ac:dyDescent="0.2">
      <c r="C242" s="194"/>
      <c r="D242" s="194"/>
      <c r="E242" s="194"/>
      <c r="F242" s="194"/>
      <c r="G242" s="225"/>
      <c r="H242" s="225"/>
      <c r="I242" s="194"/>
      <c r="J242" s="194"/>
      <c r="K242" s="194"/>
      <c r="L242" s="194"/>
      <c r="M242" s="194"/>
      <c r="N242" s="194"/>
      <c r="O242" s="194"/>
      <c r="P242" s="194"/>
      <c r="Q242" s="194"/>
      <c r="R242" s="194"/>
      <c r="S242" s="194"/>
      <c r="T242" s="194"/>
      <c r="U242" s="194"/>
      <c r="V242" s="194"/>
      <c r="W242" s="194"/>
      <c r="X242" s="194"/>
    </row>
    <row r="243" spans="3:24" ht="14.25" customHeight="1" x14ac:dyDescent="0.2">
      <c r="C243" s="194"/>
      <c r="D243" s="194"/>
      <c r="E243" s="194"/>
      <c r="F243" s="194"/>
      <c r="G243" s="225"/>
      <c r="H243" s="225"/>
      <c r="I243" s="194"/>
      <c r="J243" s="194"/>
      <c r="K243" s="194"/>
      <c r="L243" s="194"/>
      <c r="M243" s="194"/>
      <c r="N243" s="194"/>
      <c r="O243" s="194"/>
      <c r="P243" s="194"/>
      <c r="Q243" s="194"/>
      <c r="R243" s="194"/>
      <c r="S243" s="194"/>
      <c r="T243" s="194"/>
      <c r="U243" s="194"/>
      <c r="V243" s="194"/>
      <c r="W243" s="194"/>
      <c r="X243" s="194"/>
    </row>
    <row r="244" spans="3:24" ht="14.25" customHeight="1" x14ac:dyDescent="0.2">
      <c r="C244" s="194"/>
      <c r="D244" s="194"/>
      <c r="E244" s="194"/>
      <c r="F244" s="194"/>
      <c r="G244" s="225"/>
      <c r="H244" s="225"/>
      <c r="I244" s="194"/>
      <c r="J244" s="194"/>
      <c r="K244" s="194"/>
      <c r="L244" s="194"/>
      <c r="M244" s="194"/>
      <c r="N244" s="194"/>
      <c r="O244" s="194"/>
      <c r="P244" s="194"/>
      <c r="Q244" s="194"/>
      <c r="R244" s="194"/>
      <c r="S244" s="194"/>
      <c r="T244" s="194"/>
      <c r="U244" s="194"/>
      <c r="V244" s="194"/>
      <c r="W244" s="194"/>
      <c r="X244" s="194"/>
    </row>
    <row r="245" spans="3:24" ht="14.25" customHeight="1" x14ac:dyDescent="0.2">
      <c r="C245" s="194"/>
      <c r="D245" s="194"/>
      <c r="E245" s="194"/>
      <c r="F245" s="194"/>
      <c r="G245" s="225"/>
      <c r="H245" s="225"/>
      <c r="I245" s="194"/>
      <c r="J245" s="194"/>
      <c r="K245" s="194"/>
      <c r="L245" s="194"/>
      <c r="M245" s="194"/>
      <c r="N245" s="194"/>
      <c r="O245" s="194"/>
      <c r="P245" s="194"/>
      <c r="Q245" s="194"/>
      <c r="R245" s="194"/>
      <c r="S245" s="194"/>
      <c r="T245" s="194"/>
      <c r="U245" s="194"/>
      <c r="V245" s="194"/>
      <c r="W245" s="194"/>
      <c r="X245" s="194"/>
    </row>
    <row r="246" spans="3:24" ht="14.25" customHeight="1" x14ac:dyDescent="0.2">
      <c r="C246" s="194"/>
      <c r="D246" s="194"/>
      <c r="E246" s="194"/>
      <c r="F246" s="194"/>
      <c r="G246" s="225"/>
      <c r="H246" s="225"/>
      <c r="I246" s="194"/>
      <c r="J246" s="194"/>
      <c r="K246" s="194"/>
      <c r="L246" s="194"/>
      <c r="M246" s="194"/>
      <c r="N246" s="194"/>
      <c r="O246" s="194"/>
      <c r="P246" s="194"/>
      <c r="Q246" s="194"/>
      <c r="R246" s="194"/>
      <c r="S246" s="194"/>
      <c r="T246" s="194"/>
      <c r="U246" s="194"/>
      <c r="V246" s="194"/>
      <c r="W246" s="194"/>
      <c r="X246" s="194"/>
    </row>
    <row r="247" spans="3:24" ht="14.25" customHeight="1" x14ac:dyDescent="0.2">
      <c r="C247" s="194"/>
      <c r="D247" s="194"/>
      <c r="E247" s="194"/>
      <c r="F247" s="194"/>
      <c r="G247" s="225"/>
      <c r="H247" s="225"/>
      <c r="I247" s="194"/>
      <c r="J247" s="194"/>
      <c r="K247" s="194"/>
      <c r="L247" s="194"/>
      <c r="M247" s="194"/>
      <c r="N247" s="194"/>
      <c r="O247" s="194"/>
      <c r="P247" s="194"/>
      <c r="Q247" s="194"/>
      <c r="R247" s="194"/>
      <c r="S247" s="194"/>
      <c r="T247" s="194"/>
      <c r="U247" s="194"/>
      <c r="V247" s="194"/>
      <c r="W247" s="194"/>
      <c r="X247" s="194"/>
    </row>
    <row r="248" spans="3:24" ht="14.25" customHeight="1" x14ac:dyDescent="0.2">
      <c r="C248" s="194"/>
      <c r="D248" s="194"/>
      <c r="E248" s="194"/>
      <c r="F248" s="194"/>
      <c r="G248" s="225"/>
      <c r="H248" s="225"/>
      <c r="I248" s="194"/>
      <c r="J248" s="194"/>
      <c r="K248" s="194"/>
      <c r="L248" s="194"/>
      <c r="M248" s="194"/>
      <c r="N248" s="194"/>
      <c r="O248" s="194"/>
      <c r="P248" s="194"/>
      <c r="Q248" s="194"/>
      <c r="R248" s="194"/>
      <c r="S248" s="194"/>
      <c r="T248" s="194"/>
      <c r="U248" s="194"/>
      <c r="V248" s="194"/>
      <c r="W248" s="194"/>
      <c r="X248" s="194"/>
    </row>
    <row r="249" spans="3:24" ht="14.25" customHeight="1" x14ac:dyDescent="0.2">
      <c r="C249" s="194"/>
      <c r="D249" s="194"/>
      <c r="E249" s="194"/>
      <c r="F249" s="194"/>
      <c r="G249" s="225"/>
      <c r="H249" s="225"/>
      <c r="I249" s="194"/>
      <c r="J249" s="194"/>
      <c r="K249" s="194"/>
      <c r="L249" s="194"/>
      <c r="M249" s="194"/>
      <c r="N249" s="194"/>
      <c r="O249" s="194"/>
      <c r="P249" s="194"/>
      <c r="Q249" s="194"/>
      <c r="R249" s="194"/>
      <c r="S249" s="194"/>
      <c r="T249" s="194"/>
      <c r="U249" s="194"/>
      <c r="V249" s="194"/>
      <c r="W249" s="194"/>
      <c r="X249" s="194"/>
    </row>
    <row r="250" spans="3:24" ht="14.25" customHeight="1" x14ac:dyDescent="0.2">
      <c r="C250" s="194"/>
      <c r="D250" s="194"/>
      <c r="E250" s="194"/>
      <c r="F250" s="194"/>
      <c r="G250" s="225"/>
      <c r="H250" s="225"/>
      <c r="I250" s="194"/>
      <c r="J250" s="194"/>
      <c r="K250" s="194"/>
      <c r="L250" s="194"/>
      <c r="M250" s="194"/>
      <c r="N250" s="194"/>
      <c r="O250" s="194"/>
      <c r="P250" s="194"/>
      <c r="Q250" s="194"/>
      <c r="R250" s="194"/>
      <c r="S250" s="194"/>
      <c r="T250" s="194"/>
      <c r="U250" s="194"/>
      <c r="V250" s="194"/>
      <c r="W250" s="194"/>
      <c r="X250" s="194"/>
    </row>
    <row r="251" spans="3:24" ht="14.25" customHeight="1" x14ac:dyDescent="0.2">
      <c r="C251" s="194"/>
      <c r="D251" s="194"/>
      <c r="E251" s="194"/>
      <c r="F251" s="194"/>
      <c r="G251" s="225"/>
      <c r="H251" s="225"/>
      <c r="I251" s="194"/>
      <c r="J251" s="194"/>
      <c r="K251" s="194"/>
      <c r="L251" s="194"/>
      <c r="M251" s="194"/>
      <c r="N251" s="194"/>
      <c r="O251" s="194"/>
      <c r="P251" s="194"/>
      <c r="Q251" s="194"/>
      <c r="R251" s="194"/>
      <c r="S251" s="194"/>
      <c r="T251" s="194"/>
      <c r="U251" s="194"/>
      <c r="V251" s="194"/>
      <c r="W251" s="194"/>
      <c r="X251" s="194"/>
    </row>
    <row r="252" spans="3:24" ht="14.25" customHeight="1" x14ac:dyDescent="0.2">
      <c r="C252" s="194"/>
      <c r="D252" s="194"/>
      <c r="E252" s="194"/>
      <c r="F252" s="194"/>
      <c r="G252" s="225"/>
      <c r="H252" s="225"/>
      <c r="I252" s="194"/>
      <c r="J252" s="194"/>
      <c r="K252" s="194"/>
      <c r="L252" s="194"/>
      <c r="M252" s="194"/>
      <c r="N252" s="194"/>
      <c r="O252" s="194"/>
      <c r="P252" s="194"/>
      <c r="Q252" s="194"/>
      <c r="R252" s="194"/>
      <c r="S252" s="194"/>
      <c r="T252" s="194"/>
      <c r="U252" s="194"/>
      <c r="V252" s="194"/>
      <c r="W252" s="194"/>
      <c r="X252" s="194"/>
    </row>
    <row r="253" spans="3:24" ht="14.25" customHeight="1" x14ac:dyDescent="0.2">
      <c r="C253" s="194"/>
      <c r="D253" s="194"/>
      <c r="E253" s="194"/>
      <c r="F253" s="194"/>
      <c r="G253" s="225"/>
      <c r="H253" s="225"/>
      <c r="I253" s="194"/>
      <c r="J253" s="194"/>
      <c r="K253" s="194"/>
      <c r="L253" s="194"/>
      <c r="M253" s="194"/>
      <c r="N253" s="194"/>
      <c r="O253" s="194"/>
      <c r="P253" s="194"/>
      <c r="Q253" s="194"/>
      <c r="R253" s="194"/>
      <c r="S253" s="194"/>
      <c r="T253" s="194"/>
      <c r="U253" s="194"/>
      <c r="V253" s="194"/>
      <c r="W253" s="194"/>
      <c r="X253" s="194"/>
    </row>
    <row r="254" spans="3:24" ht="14.25" customHeight="1" x14ac:dyDescent="0.2">
      <c r="C254" s="194"/>
      <c r="D254" s="194"/>
      <c r="E254" s="194"/>
      <c r="F254" s="194"/>
      <c r="G254" s="225"/>
      <c r="H254" s="225"/>
      <c r="I254" s="194"/>
      <c r="J254" s="194"/>
      <c r="K254" s="194"/>
      <c r="L254" s="194"/>
      <c r="M254" s="194"/>
      <c r="N254" s="194"/>
      <c r="O254" s="194"/>
      <c r="P254" s="194"/>
      <c r="Q254" s="194"/>
      <c r="R254" s="194"/>
      <c r="S254" s="194"/>
      <c r="T254" s="194"/>
      <c r="U254" s="194"/>
      <c r="V254" s="194"/>
      <c r="W254" s="194"/>
      <c r="X254" s="194"/>
    </row>
    <row r="255" spans="3:24" ht="14.25" customHeight="1" x14ac:dyDescent="0.2">
      <c r="C255" s="194"/>
      <c r="D255" s="194"/>
      <c r="E255" s="194"/>
      <c r="F255" s="194"/>
      <c r="G255" s="225"/>
      <c r="H255" s="225"/>
      <c r="I255" s="194"/>
      <c r="J255" s="194"/>
      <c r="K255" s="194"/>
      <c r="L255" s="194"/>
      <c r="M255" s="194"/>
      <c r="N255" s="194"/>
      <c r="O255" s="194"/>
      <c r="P255" s="194"/>
      <c r="Q255" s="194"/>
      <c r="R255" s="194"/>
      <c r="S255" s="194"/>
      <c r="T255" s="194"/>
      <c r="U255" s="194"/>
      <c r="V255" s="194"/>
      <c r="W255" s="194"/>
      <c r="X255" s="194"/>
    </row>
    <row r="256" spans="3:24" ht="14.25" customHeight="1" x14ac:dyDescent="0.2">
      <c r="C256" s="194"/>
      <c r="D256" s="194"/>
      <c r="E256" s="194"/>
      <c r="F256" s="194"/>
      <c r="G256" s="225"/>
      <c r="H256" s="225"/>
      <c r="I256" s="194"/>
      <c r="J256" s="194"/>
      <c r="K256" s="194"/>
      <c r="L256" s="194"/>
      <c r="M256" s="194"/>
      <c r="N256" s="194"/>
      <c r="O256" s="194"/>
      <c r="P256" s="194"/>
      <c r="Q256" s="194"/>
      <c r="R256" s="194"/>
      <c r="S256" s="194"/>
      <c r="T256" s="194"/>
      <c r="U256" s="194"/>
      <c r="V256" s="194"/>
      <c r="W256" s="194"/>
      <c r="X256" s="194"/>
    </row>
    <row r="257" spans="3:24" ht="14.25" customHeight="1" x14ac:dyDescent="0.2">
      <c r="C257" s="194"/>
      <c r="D257" s="194"/>
      <c r="E257" s="194"/>
      <c r="F257" s="194"/>
      <c r="G257" s="225"/>
      <c r="H257" s="225"/>
      <c r="I257" s="194"/>
      <c r="J257" s="194"/>
      <c r="K257" s="194"/>
      <c r="L257" s="194"/>
      <c r="M257" s="194"/>
      <c r="N257" s="194"/>
      <c r="O257" s="194"/>
      <c r="P257" s="194"/>
      <c r="Q257" s="194"/>
      <c r="R257" s="194"/>
      <c r="S257" s="194"/>
      <c r="T257" s="194"/>
      <c r="U257" s="194"/>
      <c r="V257" s="194"/>
      <c r="W257" s="194"/>
      <c r="X257" s="194"/>
    </row>
    <row r="258" spans="3:24" ht="14.25" customHeight="1" x14ac:dyDescent="0.2">
      <c r="C258" s="194"/>
      <c r="D258" s="194"/>
      <c r="E258" s="194"/>
      <c r="F258" s="194"/>
      <c r="G258" s="225"/>
      <c r="H258" s="225"/>
      <c r="I258" s="194"/>
      <c r="J258" s="194"/>
      <c r="K258" s="194"/>
      <c r="L258" s="194"/>
      <c r="M258" s="194"/>
      <c r="N258" s="194"/>
      <c r="O258" s="194"/>
      <c r="P258" s="194"/>
      <c r="Q258" s="194"/>
      <c r="R258" s="194"/>
      <c r="S258" s="194"/>
      <c r="T258" s="194"/>
      <c r="U258" s="194"/>
      <c r="V258" s="194"/>
      <c r="W258" s="194"/>
      <c r="X258" s="194"/>
    </row>
    <row r="259" spans="3:24" ht="14.25" customHeight="1" x14ac:dyDescent="0.2">
      <c r="C259" s="194"/>
      <c r="D259" s="194"/>
      <c r="E259" s="194"/>
      <c r="F259" s="194"/>
      <c r="G259" s="225"/>
      <c r="H259" s="225"/>
      <c r="I259" s="194"/>
      <c r="J259" s="194"/>
      <c r="K259" s="194"/>
      <c r="L259" s="194"/>
      <c r="M259" s="194"/>
      <c r="N259" s="194"/>
      <c r="O259" s="194"/>
      <c r="P259" s="194"/>
      <c r="Q259" s="194"/>
      <c r="R259" s="194"/>
      <c r="S259" s="194"/>
      <c r="T259" s="194"/>
      <c r="U259" s="194"/>
      <c r="V259" s="194"/>
      <c r="W259" s="194"/>
      <c r="X259" s="194"/>
    </row>
    <row r="260" spans="3:24" ht="14.25" customHeight="1" x14ac:dyDescent="0.2">
      <c r="C260" s="194"/>
      <c r="D260" s="194"/>
      <c r="E260" s="194"/>
      <c r="F260" s="194"/>
      <c r="G260" s="225"/>
      <c r="H260" s="225"/>
      <c r="I260" s="194"/>
      <c r="J260" s="194"/>
      <c r="K260" s="194"/>
      <c r="L260" s="194"/>
      <c r="M260" s="194"/>
      <c r="N260" s="194"/>
      <c r="O260" s="194"/>
      <c r="P260" s="194"/>
      <c r="Q260" s="194"/>
      <c r="R260" s="194"/>
      <c r="S260" s="194"/>
      <c r="T260" s="194"/>
      <c r="U260" s="194"/>
      <c r="V260" s="194"/>
      <c r="W260" s="194"/>
      <c r="X260" s="194"/>
    </row>
    <row r="261" spans="3:24" ht="14.25" customHeight="1" x14ac:dyDescent="0.2">
      <c r="C261" s="194"/>
      <c r="D261" s="194"/>
      <c r="E261" s="194"/>
      <c r="F261" s="194"/>
      <c r="G261" s="225"/>
      <c r="H261" s="225"/>
      <c r="I261" s="194"/>
      <c r="J261" s="194"/>
      <c r="K261" s="194"/>
      <c r="L261" s="194"/>
      <c r="M261" s="194"/>
      <c r="N261" s="194"/>
      <c r="O261" s="194"/>
      <c r="P261" s="194"/>
      <c r="Q261" s="194"/>
      <c r="R261" s="194"/>
      <c r="S261" s="194"/>
      <c r="T261" s="194"/>
      <c r="U261" s="194"/>
      <c r="V261" s="194"/>
      <c r="W261" s="194"/>
      <c r="X261" s="194"/>
    </row>
    <row r="262" spans="3:24" ht="14.25" customHeight="1" x14ac:dyDescent="0.2">
      <c r="C262" s="194"/>
      <c r="D262" s="194"/>
      <c r="E262" s="194"/>
      <c r="F262" s="194"/>
      <c r="G262" s="225"/>
      <c r="H262" s="225"/>
      <c r="I262" s="194"/>
      <c r="J262" s="194"/>
      <c r="K262" s="194"/>
      <c r="L262" s="194"/>
      <c r="M262" s="194"/>
      <c r="N262" s="194"/>
      <c r="O262" s="194"/>
      <c r="P262" s="194"/>
      <c r="Q262" s="194"/>
      <c r="R262" s="194"/>
      <c r="S262" s="194"/>
      <c r="T262" s="194"/>
      <c r="U262" s="194"/>
      <c r="V262" s="194"/>
      <c r="W262" s="194"/>
      <c r="X262" s="194"/>
    </row>
    <row r="263" spans="3:24" ht="14.25" customHeight="1" x14ac:dyDescent="0.2">
      <c r="C263" s="194"/>
      <c r="D263" s="194"/>
      <c r="E263" s="194"/>
      <c r="F263" s="194"/>
      <c r="G263" s="225"/>
      <c r="H263" s="225"/>
      <c r="I263" s="194"/>
      <c r="J263" s="194"/>
      <c r="K263" s="194"/>
      <c r="L263" s="194"/>
      <c r="M263" s="194"/>
      <c r="N263" s="194"/>
      <c r="O263" s="194"/>
      <c r="P263" s="194"/>
      <c r="Q263" s="194"/>
      <c r="R263" s="194"/>
      <c r="S263" s="194"/>
      <c r="T263" s="194"/>
      <c r="U263" s="194"/>
      <c r="V263" s="194"/>
      <c r="W263" s="194"/>
      <c r="X263" s="194"/>
    </row>
    <row r="264" spans="3:24" ht="14.25" customHeight="1" x14ac:dyDescent="0.2">
      <c r="C264" s="194"/>
      <c r="D264" s="194"/>
      <c r="E264" s="194"/>
      <c r="F264" s="194"/>
      <c r="G264" s="225"/>
      <c r="H264" s="225"/>
      <c r="I264" s="194"/>
      <c r="J264" s="194"/>
      <c r="K264" s="194"/>
      <c r="L264" s="194"/>
      <c r="M264" s="194"/>
      <c r="N264" s="194"/>
      <c r="O264" s="194"/>
      <c r="P264" s="194"/>
      <c r="Q264" s="194"/>
      <c r="R264" s="194"/>
      <c r="S264" s="194"/>
      <c r="T264" s="194"/>
      <c r="U264" s="194"/>
      <c r="V264" s="194"/>
      <c r="W264" s="194"/>
      <c r="X264" s="194"/>
    </row>
    <row r="265" spans="3:24" ht="14.25" customHeight="1" x14ac:dyDescent="0.2">
      <c r="C265" s="194"/>
      <c r="D265" s="194"/>
      <c r="E265" s="194"/>
      <c r="F265" s="194"/>
      <c r="G265" s="225"/>
      <c r="H265" s="225"/>
      <c r="I265" s="194"/>
      <c r="J265" s="194"/>
      <c r="K265" s="194"/>
      <c r="L265" s="194"/>
      <c r="M265" s="194"/>
      <c r="N265" s="194"/>
      <c r="O265" s="194"/>
      <c r="P265" s="194"/>
      <c r="Q265" s="194"/>
      <c r="R265" s="194"/>
      <c r="S265" s="194"/>
      <c r="T265" s="194"/>
      <c r="U265" s="194"/>
      <c r="V265" s="194"/>
      <c r="W265" s="194"/>
      <c r="X265" s="194"/>
    </row>
    <row r="266" spans="3:24" ht="14.25" customHeight="1" x14ac:dyDescent="0.2">
      <c r="C266" s="194"/>
      <c r="D266" s="194"/>
      <c r="E266" s="194"/>
      <c r="F266" s="194"/>
      <c r="G266" s="225"/>
      <c r="H266" s="225"/>
      <c r="I266" s="194"/>
      <c r="J266" s="194"/>
      <c r="K266" s="194"/>
      <c r="L266" s="194"/>
      <c r="M266" s="194"/>
      <c r="N266" s="194"/>
      <c r="O266" s="194"/>
      <c r="P266" s="194"/>
      <c r="Q266" s="194"/>
      <c r="R266" s="194"/>
      <c r="S266" s="194"/>
      <c r="T266" s="194"/>
      <c r="U266" s="194"/>
      <c r="V266" s="194"/>
      <c r="W266" s="194"/>
      <c r="X266" s="194"/>
    </row>
    <row r="267" spans="3:24" ht="14.25" customHeight="1" x14ac:dyDescent="0.2">
      <c r="C267" s="194"/>
      <c r="D267" s="194"/>
      <c r="E267" s="194"/>
      <c r="F267" s="194"/>
      <c r="G267" s="225"/>
      <c r="H267" s="225"/>
      <c r="I267" s="194"/>
      <c r="J267" s="194"/>
      <c r="K267" s="194"/>
      <c r="L267" s="194"/>
      <c r="M267" s="194"/>
      <c r="N267" s="194"/>
      <c r="O267" s="194"/>
      <c r="P267" s="194"/>
      <c r="Q267" s="194"/>
      <c r="R267" s="194"/>
      <c r="S267" s="194"/>
      <c r="T267" s="194"/>
      <c r="U267" s="194"/>
      <c r="V267" s="194"/>
      <c r="W267" s="194"/>
      <c r="X267" s="194"/>
    </row>
    <row r="268" spans="3:24" ht="14.25" customHeight="1" x14ac:dyDescent="0.2">
      <c r="C268" s="194"/>
      <c r="D268" s="194"/>
      <c r="E268" s="194"/>
      <c r="F268" s="194"/>
      <c r="G268" s="225"/>
      <c r="H268" s="225"/>
      <c r="I268" s="194"/>
      <c r="J268" s="194"/>
      <c r="K268" s="194"/>
      <c r="L268" s="194"/>
      <c r="M268" s="194"/>
      <c r="N268" s="194"/>
      <c r="O268" s="194"/>
      <c r="P268" s="194"/>
      <c r="Q268" s="194"/>
      <c r="R268" s="194"/>
      <c r="S268" s="194"/>
      <c r="T268" s="194"/>
      <c r="U268" s="194"/>
      <c r="V268" s="194"/>
      <c r="W268" s="194"/>
      <c r="X268" s="194"/>
    </row>
    <row r="269" spans="3:24" ht="14.25" customHeight="1" x14ac:dyDescent="0.2">
      <c r="C269" s="194"/>
      <c r="D269" s="194"/>
      <c r="E269" s="194"/>
      <c r="F269" s="194"/>
      <c r="G269" s="225"/>
      <c r="H269" s="225"/>
      <c r="I269" s="194"/>
      <c r="J269" s="194"/>
      <c r="K269" s="194"/>
      <c r="L269" s="194"/>
      <c r="M269" s="194"/>
      <c r="N269" s="194"/>
      <c r="O269" s="194"/>
      <c r="P269" s="194"/>
      <c r="Q269" s="194"/>
      <c r="R269" s="194"/>
      <c r="S269" s="194"/>
      <c r="T269" s="194"/>
      <c r="U269" s="194"/>
      <c r="V269" s="194"/>
      <c r="W269" s="194"/>
      <c r="X269" s="194"/>
    </row>
    <row r="270" spans="3:24" ht="14.25" customHeight="1" x14ac:dyDescent="0.2">
      <c r="C270" s="194"/>
      <c r="D270" s="194"/>
      <c r="E270" s="194"/>
      <c r="F270" s="194"/>
      <c r="G270" s="225"/>
      <c r="H270" s="225"/>
      <c r="I270" s="194"/>
      <c r="J270" s="194"/>
      <c r="K270" s="194"/>
      <c r="L270" s="194"/>
      <c r="M270" s="194"/>
      <c r="N270" s="194"/>
      <c r="O270" s="194"/>
      <c r="P270" s="194"/>
      <c r="Q270" s="194"/>
      <c r="R270" s="194"/>
      <c r="S270" s="194"/>
      <c r="T270" s="194"/>
      <c r="U270" s="194"/>
      <c r="V270" s="194"/>
      <c r="W270" s="194"/>
      <c r="X270" s="194"/>
    </row>
    <row r="271" spans="3:24" ht="14.25" customHeight="1" x14ac:dyDescent="0.2">
      <c r="C271" s="194"/>
      <c r="D271" s="194"/>
      <c r="E271" s="194"/>
      <c r="F271" s="194"/>
      <c r="G271" s="225"/>
      <c r="H271" s="225"/>
      <c r="I271" s="194"/>
      <c r="J271" s="194"/>
      <c r="K271" s="194"/>
      <c r="L271" s="194"/>
      <c r="M271" s="194"/>
      <c r="N271" s="194"/>
      <c r="O271" s="194"/>
      <c r="P271" s="194"/>
      <c r="Q271" s="194"/>
      <c r="R271" s="194"/>
      <c r="S271" s="194"/>
      <c r="T271" s="194"/>
      <c r="U271" s="194"/>
      <c r="V271" s="194"/>
      <c r="W271" s="194"/>
      <c r="X271" s="194"/>
    </row>
    <row r="272" spans="3:24" ht="14.25" customHeight="1" x14ac:dyDescent="0.2">
      <c r="C272" s="194"/>
      <c r="D272" s="194"/>
      <c r="E272" s="194"/>
      <c r="F272" s="194"/>
      <c r="G272" s="225"/>
      <c r="H272" s="225"/>
      <c r="I272" s="194"/>
      <c r="J272" s="194"/>
      <c r="K272" s="194"/>
      <c r="L272" s="194"/>
      <c r="M272" s="194"/>
      <c r="N272" s="194"/>
      <c r="O272" s="194"/>
      <c r="P272" s="194"/>
      <c r="Q272" s="194"/>
      <c r="R272" s="194"/>
      <c r="S272" s="194"/>
      <c r="T272" s="194"/>
      <c r="U272" s="194"/>
      <c r="V272" s="194"/>
      <c r="W272" s="194"/>
      <c r="X272" s="194"/>
    </row>
    <row r="273" spans="3:24" ht="14.25" customHeight="1" x14ac:dyDescent="0.2">
      <c r="C273" s="194"/>
      <c r="D273" s="194"/>
      <c r="E273" s="194"/>
      <c r="F273" s="194"/>
      <c r="G273" s="225"/>
      <c r="H273" s="225"/>
      <c r="I273" s="194"/>
      <c r="J273" s="194"/>
      <c r="K273" s="194"/>
      <c r="L273" s="194"/>
      <c r="M273" s="194"/>
      <c r="N273" s="194"/>
      <c r="O273" s="194"/>
      <c r="P273" s="194"/>
      <c r="Q273" s="194"/>
      <c r="R273" s="194"/>
      <c r="S273" s="194"/>
      <c r="T273" s="194"/>
      <c r="U273" s="194"/>
      <c r="V273" s="194"/>
      <c r="W273" s="194"/>
      <c r="X273" s="194"/>
    </row>
    <row r="274" spans="3:24" ht="14.25" customHeight="1" x14ac:dyDescent="0.2">
      <c r="C274" s="194"/>
      <c r="D274" s="194"/>
      <c r="E274" s="194"/>
      <c r="F274" s="194"/>
      <c r="G274" s="225"/>
      <c r="H274" s="225"/>
      <c r="I274" s="194"/>
      <c r="J274" s="194"/>
      <c r="K274" s="194"/>
      <c r="L274" s="194"/>
      <c r="M274" s="194"/>
      <c r="N274" s="194"/>
      <c r="O274" s="194"/>
      <c r="P274" s="194"/>
      <c r="Q274" s="194"/>
      <c r="R274" s="194"/>
      <c r="S274" s="194"/>
      <c r="T274" s="194"/>
      <c r="U274" s="194"/>
      <c r="V274" s="194"/>
      <c r="W274" s="194"/>
      <c r="X274" s="194"/>
    </row>
    <row r="275" spans="3:24" ht="14.25" customHeight="1" x14ac:dyDescent="0.2">
      <c r="C275" s="194"/>
      <c r="D275" s="194"/>
      <c r="E275" s="194"/>
      <c r="F275" s="194"/>
      <c r="G275" s="225"/>
      <c r="H275" s="225"/>
      <c r="I275" s="194"/>
      <c r="J275" s="194"/>
      <c r="K275" s="194"/>
      <c r="L275" s="194"/>
      <c r="M275" s="194"/>
      <c r="N275" s="194"/>
      <c r="O275" s="194"/>
      <c r="P275" s="194"/>
      <c r="Q275" s="194"/>
      <c r="R275" s="194"/>
      <c r="S275" s="194"/>
      <c r="T275" s="194"/>
      <c r="U275" s="194"/>
      <c r="V275" s="194"/>
      <c r="W275" s="194"/>
      <c r="X275" s="194"/>
    </row>
    <row r="276" spans="3:24" ht="14.25" customHeight="1" x14ac:dyDescent="0.2">
      <c r="C276" s="194"/>
      <c r="D276" s="194"/>
      <c r="E276" s="194"/>
      <c r="F276" s="194"/>
      <c r="G276" s="225"/>
      <c r="H276" s="225"/>
      <c r="I276" s="194"/>
      <c r="J276" s="194"/>
      <c r="K276" s="194"/>
      <c r="L276" s="194"/>
      <c r="M276" s="194"/>
      <c r="N276" s="194"/>
      <c r="O276" s="194"/>
      <c r="P276" s="194"/>
      <c r="Q276" s="194"/>
      <c r="R276" s="194"/>
      <c r="S276" s="194"/>
      <c r="T276" s="194"/>
      <c r="U276" s="194"/>
      <c r="V276" s="194"/>
      <c r="W276" s="194"/>
      <c r="X276" s="194"/>
    </row>
    <row r="277" spans="3:24" ht="14.25" customHeight="1" x14ac:dyDescent="0.2">
      <c r="C277" s="194"/>
      <c r="D277" s="194"/>
      <c r="E277" s="194"/>
      <c r="F277" s="194"/>
      <c r="G277" s="225"/>
      <c r="H277" s="225"/>
      <c r="I277" s="194"/>
      <c r="J277" s="194"/>
      <c r="K277" s="194"/>
      <c r="L277" s="194"/>
      <c r="M277" s="194"/>
      <c r="N277" s="194"/>
      <c r="O277" s="194"/>
      <c r="P277" s="194"/>
      <c r="Q277" s="194"/>
      <c r="R277" s="194"/>
      <c r="S277" s="194"/>
      <c r="T277" s="194"/>
      <c r="U277" s="194"/>
      <c r="V277" s="194"/>
      <c r="W277" s="194"/>
      <c r="X277" s="194"/>
    </row>
    <row r="278" spans="3:24" ht="14.25" customHeight="1" x14ac:dyDescent="0.2">
      <c r="C278" s="194"/>
      <c r="D278" s="194"/>
      <c r="E278" s="194"/>
      <c r="F278" s="194"/>
      <c r="G278" s="225"/>
      <c r="H278" s="225"/>
      <c r="I278" s="194"/>
      <c r="J278" s="194"/>
      <c r="K278" s="194"/>
      <c r="L278" s="194"/>
      <c r="M278" s="194"/>
      <c r="N278" s="194"/>
      <c r="O278" s="194"/>
      <c r="P278" s="194"/>
      <c r="Q278" s="194"/>
      <c r="R278" s="194"/>
      <c r="S278" s="194"/>
      <c r="T278" s="194"/>
      <c r="U278" s="194"/>
      <c r="V278" s="194"/>
      <c r="W278" s="194"/>
      <c r="X278" s="194"/>
    </row>
    <row r="279" spans="3:24" ht="14.25" customHeight="1" x14ac:dyDescent="0.2">
      <c r="C279" s="194"/>
      <c r="D279" s="194"/>
      <c r="E279" s="194"/>
      <c r="F279" s="194"/>
      <c r="G279" s="225"/>
      <c r="H279" s="225"/>
      <c r="I279" s="194"/>
      <c r="J279" s="194"/>
      <c r="K279" s="194"/>
      <c r="L279" s="194"/>
      <c r="M279" s="194"/>
      <c r="N279" s="194"/>
      <c r="O279" s="194"/>
      <c r="P279" s="194"/>
      <c r="Q279" s="194"/>
      <c r="R279" s="194"/>
      <c r="S279" s="194"/>
      <c r="T279" s="194"/>
      <c r="U279" s="194"/>
      <c r="V279" s="194"/>
      <c r="W279" s="194"/>
      <c r="X279" s="194"/>
    </row>
    <row r="280" spans="3:24" ht="14.25" customHeight="1" x14ac:dyDescent="0.2">
      <c r="C280" s="194"/>
      <c r="D280" s="194"/>
      <c r="E280" s="194"/>
      <c r="F280" s="194"/>
      <c r="G280" s="225"/>
      <c r="H280" s="225"/>
      <c r="I280" s="194"/>
      <c r="J280" s="194"/>
      <c r="K280" s="194"/>
      <c r="L280" s="194"/>
      <c r="M280" s="194"/>
      <c r="N280" s="194"/>
      <c r="O280" s="194"/>
      <c r="P280" s="194"/>
      <c r="Q280" s="194"/>
      <c r="R280" s="194"/>
      <c r="S280" s="194"/>
      <c r="T280" s="194"/>
      <c r="U280" s="194"/>
      <c r="V280" s="194"/>
      <c r="W280" s="194"/>
      <c r="X280" s="194"/>
    </row>
    <row r="281" spans="3:24" ht="14.25" customHeight="1" x14ac:dyDescent="0.2">
      <c r="C281" s="194"/>
      <c r="D281" s="194"/>
      <c r="E281" s="194"/>
      <c r="F281" s="194"/>
      <c r="G281" s="225"/>
      <c r="H281" s="225"/>
      <c r="I281" s="194"/>
      <c r="J281" s="194"/>
      <c r="K281" s="194"/>
      <c r="L281" s="194"/>
      <c r="M281" s="194"/>
      <c r="N281" s="194"/>
      <c r="O281" s="194"/>
      <c r="P281" s="194"/>
      <c r="Q281" s="194"/>
      <c r="R281" s="194"/>
      <c r="S281" s="194"/>
      <c r="T281" s="194"/>
      <c r="U281" s="194"/>
      <c r="V281" s="194"/>
      <c r="W281" s="194"/>
      <c r="X281" s="194"/>
    </row>
    <row r="282" spans="3:24" ht="14.25" customHeight="1" x14ac:dyDescent="0.2">
      <c r="C282" s="194"/>
      <c r="D282" s="194"/>
      <c r="E282" s="194"/>
      <c r="F282" s="194"/>
      <c r="G282" s="225"/>
      <c r="H282" s="225"/>
      <c r="I282" s="194"/>
      <c r="J282" s="194"/>
      <c r="K282" s="194"/>
      <c r="L282" s="194"/>
      <c r="M282" s="194"/>
      <c r="N282" s="194"/>
      <c r="O282" s="194"/>
      <c r="P282" s="194"/>
      <c r="Q282" s="194"/>
      <c r="R282" s="194"/>
      <c r="S282" s="194"/>
      <c r="T282" s="194"/>
      <c r="U282" s="194"/>
      <c r="V282" s="194"/>
      <c r="W282" s="194"/>
      <c r="X282" s="194"/>
    </row>
    <row r="283" spans="3:24" ht="14.25" customHeight="1" x14ac:dyDescent="0.2">
      <c r="C283" s="194"/>
      <c r="D283" s="194"/>
      <c r="E283" s="194"/>
      <c r="F283" s="194"/>
      <c r="G283" s="225"/>
      <c r="H283" s="225"/>
      <c r="I283" s="194"/>
      <c r="J283" s="194"/>
      <c r="K283" s="194"/>
      <c r="L283" s="194"/>
      <c r="M283" s="194"/>
      <c r="N283" s="194"/>
      <c r="O283" s="194"/>
      <c r="P283" s="194"/>
      <c r="Q283" s="194"/>
      <c r="R283" s="194"/>
      <c r="S283" s="194"/>
      <c r="T283" s="194"/>
      <c r="U283" s="194"/>
      <c r="V283" s="194"/>
      <c r="W283" s="194"/>
      <c r="X283" s="194"/>
    </row>
    <row r="284" spans="3:24" ht="14.25" customHeight="1" x14ac:dyDescent="0.2">
      <c r="C284" s="194"/>
      <c r="D284" s="194"/>
      <c r="E284" s="194"/>
      <c r="F284" s="194"/>
      <c r="G284" s="225"/>
      <c r="H284" s="225"/>
      <c r="I284" s="194"/>
      <c r="J284" s="194"/>
      <c r="K284" s="194"/>
      <c r="L284" s="194"/>
      <c r="M284" s="194"/>
      <c r="N284" s="194"/>
      <c r="O284" s="194"/>
      <c r="P284" s="194"/>
      <c r="Q284" s="194"/>
      <c r="R284" s="194"/>
      <c r="S284" s="194"/>
      <c r="T284" s="194"/>
      <c r="U284" s="194"/>
      <c r="V284" s="194"/>
      <c r="W284" s="194"/>
      <c r="X284" s="194"/>
    </row>
    <row r="285" spans="3:24" ht="14.25" customHeight="1" x14ac:dyDescent="0.2">
      <c r="C285" s="194"/>
      <c r="D285" s="194"/>
      <c r="E285" s="194"/>
      <c r="F285" s="194"/>
      <c r="G285" s="225"/>
      <c r="H285" s="225"/>
      <c r="I285" s="194"/>
      <c r="J285" s="194"/>
      <c r="K285" s="194"/>
      <c r="L285" s="194"/>
      <c r="M285" s="194"/>
      <c r="N285" s="194"/>
      <c r="O285" s="194"/>
      <c r="P285" s="194"/>
      <c r="Q285" s="194"/>
      <c r="R285" s="194"/>
      <c r="S285" s="194"/>
      <c r="T285" s="194"/>
      <c r="U285" s="194"/>
      <c r="V285" s="194"/>
      <c r="W285" s="194"/>
      <c r="X285" s="194"/>
    </row>
    <row r="286" spans="3:24" ht="14.25" customHeight="1" x14ac:dyDescent="0.2">
      <c r="C286" s="194"/>
      <c r="D286" s="194"/>
      <c r="E286" s="194"/>
      <c r="F286" s="194"/>
      <c r="G286" s="225"/>
      <c r="H286" s="225"/>
      <c r="I286" s="194"/>
      <c r="J286" s="194"/>
      <c r="K286" s="194"/>
      <c r="L286" s="194"/>
      <c r="M286" s="194"/>
      <c r="N286" s="194"/>
      <c r="O286" s="194"/>
      <c r="P286" s="194"/>
      <c r="Q286" s="194"/>
      <c r="R286" s="194"/>
      <c r="S286" s="194"/>
      <c r="T286" s="194"/>
      <c r="U286" s="194"/>
      <c r="V286" s="194"/>
      <c r="W286" s="194"/>
      <c r="X286" s="194"/>
    </row>
    <row r="287" spans="3:24" ht="14.25" customHeight="1" x14ac:dyDescent="0.2">
      <c r="C287" s="194"/>
      <c r="D287" s="194"/>
      <c r="E287" s="194"/>
      <c r="F287" s="194"/>
      <c r="G287" s="225"/>
      <c r="H287" s="225"/>
      <c r="I287" s="194"/>
      <c r="J287" s="194"/>
      <c r="K287" s="194"/>
      <c r="L287" s="194"/>
      <c r="M287" s="194"/>
      <c r="N287" s="194"/>
      <c r="O287" s="194"/>
      <c r="P287" s="194"/>
      <c r="Q287" s="194"/>
      <c r="R287" s="194"/>
      <c r="S287" s="194"/>
      <c r="T287" s="194"/>
      <c r="U287" s="194"/>
      <c r="V287" s="194"/>
      <c r="W287" s="194"/>
      <c r="X287" s="194"/>
    </row>
    <row r="288" spans="3:24" ht="14.25" customHeight="1" x14ac:dyDescent="0.2">
      <c r="C288" s="194"/>
      <c r="D288" s="194"/>
      <c r="E288" s="194"/>
      <c r="F288" s="194"/>
      <c r="G288" s="225"/>
      <c r="H288" s="225"/>
      <c r="I288" s="194"/>
      <c r="J288" s="194"/>
      <c r="K288" s="194"/>
      <c r="L288" s="194"/>
      <c r="M288" s="194"/>
      <c r="N288" s="194"/>
      <c r="O288" s="194"/>
      <c r="P288" s="194"/>
      <c r="Q288" s="194"/>
      <c r="R288" s="194"/>
      <c r="S288" s="194"/>
      <c r="T288" s="194"/>
      <c r="U288" s="194"/>
      <c r="V288" s="194"/>
      <c r="W288" s="194"/>
      <c r="X288" s="194"/>
    </row>
    <row r="289" spans="3:24" ht="14.25" customHeight="1" x14ac:dyDescent="0.2">
      <c r="C289" s="194"/>
      <c r="D289" s="194"/>
      <c r="E289" s="194"/>
      <c r="F289" s="194"/>
      <c r="G289" s="225"/>
      <c r="H289" s="225"/>
      <c r="I289" s="194"/>
      <c r="J289" s="194"/>
      <c r="K289" s="194"/>
      <c r="L289" s="194"/>
      <c r="M289" s="194"/>
      <c r="N289" s="194"/>
      <c r="O289" s="194"/>
      <c r="P289" s="194"/>
      <c r="Q289" s="194"/>
      <c r="R289" s="194"/>
      <c r="S289" s="194"/>
      <c r="T289" s="194"/>
      <c r="U289" s="194"/>
      <c r="V289" s="194"/>
      <c r="W289" s="194"/>
      <c r="X289" s="194"/>
    </row>
    <row r="290" spans="3:24" ht="14.25" customHeight="1" x14ac:dyDescent="0.2">
      <c r="C290" s="194"/>
      <c r="D290" s="194"/>
      <c r="E290" s="194"/>
      <c r="F290" s="194"/>
      <c r="G290" s="225"/>
      <c r="H290" s="225"/>
      <c r="I290" s="194"/>
      <c r="J290" s="194"/>
      <c r="K290" s="194"/>
      <c r="L290" s="194"/>
      <c r="M290" s="194"/>
      <c r="N290" s="194"/>
      <c r="O290" s="194"/>
      <c r="P290" s="194"/>
      <c r="Q290" s="194"/>
      <c r="R290" s="194"/>
      <c r="S290" s="194"/>
      <c r="T290" s="194"/>
      <c r="U290" s="194"/>
      <c r="V290" s="194"/>
      <c r="W290" s="194"/>
      <c r="X290" s="194"/>
    </row>
    <row r="291" spans="3:24" ht="14.25" customHeight="1" x14ac:dyDescent="0.2">
      <c r="C291" s="194"/>
      <c r="D291" s="194"/>
      <c r="E291" s="194"/>
      <c r="F291" s="194"/>
      <c r="G291" s="225"/>
      <c r="H291" s="225"/>
      <c r="I291" s="194"/>
      <c r="J291" s="194"/>
      <c r="K291" s="194"/>
      <c r="L291" s="194"/>
      <c r="M291" s="194"/>
      <c r="N291" s="194"/>
      <c r="O291" s="194"/>
      <c r="P291" s="194"/>
      <c r="Q291" s="194"/>
      <c r="R291" s="194"/>
      <c r="S291" s="194"/>
      <c r="T291" s="194"/>
      <c r="U291" s="194"/>
      <c r="V291" s="194"/>
      <c r="W291" s="194"/>
      <c r="X291" s="194"/>
    </row>
    <row r="292" spans="3:24" ht="14.25" customHeight="1" x14ac:dyDescent="0.2">
      <c r="C292" s="194"/>
      <c r="D292" s="194"/>
      <c r="E292" s="194"/>
      <c r="F292" s="194"/>
      <c r="G292" s="225"/>
      <c r="H292" s="225"/>
      <c r="I292" s="194"/>
      <c r="J292" s="194"/>
      <c r="K292" s="194"/>
      <c r="L292" s="194"/>
      <c r="M292" s="194"/>
      <c r="N292" s="194"/>
      <c r="O292" s="194"/>
      <c r="P292" s="194"/>
      <c r="Q292" s="194"/>
      <c r="R292" s="194"/>
      <c r="S292" s="194"/>
      <c r="T292" s="194"/>
      <c r="U292" s="194"/>
      <c r="V292" s="194"/>
      <c r="W292" s="194"/>
      <c r="X292" s="194"/>
    </row>
    <row r="293" spans="3:24" ht="14.25" customHeight="1" x14ac:dyDescent="0.2">
      <c r="C293" s="194"/>
      <c r="D293" s="194"/>
      <c r="E293" s="194"/>
      <c r="F293" s="194"/>
      <c r="G293" s="225"/>
      <c r="H293" s="225"/>
      <c r="I293" s="194"/>
      <c r="J293" s="194"/>
      <c r="K293" s="194"/>
      <c r="L293" s="194"/>
      <c r="M293" s="194"/>
      <c r="N293" s="194"/>
      <c r="O293" s="194"/>
      <c r="P293" s="194"/>
      <c r="Q293" s="194"/>
      <c r="R293" s="194"/>
      <c r="S293" s="194"/>
      <c r="T293" s="194"/>
      <c r="U293" s="194"/>
      <c r="V293" s="194"/>
      <c r="W293" s="194"/>
      <c r="X293" s="194"/>
    </row>
    <row r="294" spans="3:24" ht="14.25" customHeight="1" x14ac:dyDescent="0.2">
      <c r="C294" s="194"/>
      <c r="D294" s="194"/>
      <c r="E294" s="194"/>
      <c r="F294" s="194"/>
      <c r="G294" s="225"/>
      <c r="H294" s="225"/>
      <c r="I294" s="194"/>
      <c r="J294" s="194"/>
      <c r="K294" s="194"/>
      <c r="L294" s="194"/>
      <c r="M294" s="194"/>
      <c r="N294" s="194"/>
      <c r="O294" s="194"/>
      <c r="P294" s="194"/>
      <c r="Q294" s="194"/>
      <c r="R294" s="194"/>
      <c r="S294" s="194"/>
      <c r="T294" s="194"/>
      <c r="U294" s="194"/>
      <c r="V294" s="194"/>
      <c r="W294" s="194"/>
      <c r="X294" s="194"/>
    </row>
    <row r="295" spans="3:24" ht="14.25" customHeight="1" x14ac:dyDescent="0.2">
      <c r="C295" s="194"/>
      <c r="D295" s="194"/>
      <c r="E295" s="194"/>
      <c r="F295" s="194"/>
      <c r="G295" s="225"/>
      <c r="H295" s="225"/>
      <c r="I295" s="194"/>
      <c r="J295" s="194"/>
      <c r="K295" s="194"/>
      <c r="L295" s="194"/>
      <c r="M295" s="194"/>
      <c r="N295" s="194"/>
      <c r="O295" s="194"/>
      <c r="P295" s="194"/>
      <c r="Q295" s="194"/>
      <c r="R295" s="194"/>
      <c r="S295" s="194"/>
      <c r="T295" s="194"/>
      <c r="U295" s="194"/>
      <c r="V295" s="194"/>
      <c r="W295" s="194"/>
      <c r="X295" s="194"/>
    </row>
    <row r="296" spans="3:24" ht="14.25" customHeight="1" x14ac:dyDescent="0.2">
      <c r="C296" s="194"/>
      <c r="D296" s="194"/>
      <c r="E296" s="194"/>
      <c r="F296" s="194"/>
      <c r="G296" s="225"/>
      <c r="H296" s="225"/>
      <c r="I296" s="194"/>
      <c r="J296" s="194"/>
      <c r="K296" s="194"/>
      <c r="L296" s="194"/>
      <c r="M296" s="194"/>
      <c r="N296" s="194"/>
      <c r="O296" s="194"/>
      <c r="P296" s="194"/>
      <c r="Q296" s="194"/>
      <c r="R296" s="194"/>
      <c r="S296" s="194"/>
      <c r="T296" s="194"/>
      <c r="U296" s="194"/>
      <c r="V296" s="194"/>
      <c r="W296" s="194"/>
      <c r="X296" s="194"/>
    </row>
    <row r="297" spans="3:24" ht="14.25" customHeight="1" x14ac:dyDescent="0.2">
      <c r="C297" s="194"/>
      <c r="D297" s="194"/>
      <c r="E297" s="194"/>
      <c r="F297" s="194"/>
      <c r="G297" s="225"/>
      <c r="H297" s="225"/>
      <c r="I297" s="194"/>
      <c r="J297" s="194"/>
      <c r="K297" s="194"/>
      <c r="L297" s="194"/>
      <c r="M297" s="194"/>
      <c r="N297" s="194"/>
      <c r="O297" s="194"/>
      <c r="P297" s="194"/>
      <c r="Q297" s="194"/>
      <c r="R297" s="194"/>
      <c r="S297" s="194"/>
      <c r="T297" s="194"/>
      <c r="U297" s="194"/>
      <c r="V297" s="194"/>
      <c r="W297" s="194"/>
      <c r="X297" s="194"/>
    </row>
    <row r="298" spans="3:24" ht="14.25" customHeight="1" x14ac:dyDescent="0.2">
      <c r="C298" s="194"/>
      <c r="D298" s="194"/>
      <c r="E298" s="194"/>
      <c r="F298" s="194"/>
      <c r="G298" s="225"/>
      <c r="H298" s="225"/>
      <c r="I298" s="194"/>
      <c r="J298" s="194"/>
      <c r="K298" s="194"/>
      <c r="L298" s="194"/>
      <c r="M298" s="194"/>
      <c r="N298" s="194"/>
      <c r="O298" s="194"/>
      <c r="P298" s="194"/>
      <c r="Q298" s="194"/>
      <c r="R298" s="194"/>
      <c r="S298" s="194"/>
      <c r="T298" s="194"/>
      <c r="U298" s="194"/>
      <c r="V298" s="194"/>
      <c r="W298" s="194"/>
      <c r="X298" s="194"/>
    </row>
    <row r="299" spans="3:24" ht="14.25" customHeight="1" x14ac:dyDescent="0.2">
      <c r="C299" s="194"/>
      <c r="D299" s="194"/>
      <c r="E299" s="194"/>
      <c r="F299" s="194"/>
      <c r="G299" s="225"/>
      <c r="H299" s="225"/>
      <c r="I299" s="194"/>
      <c r="J299" s="194"/>
      <c r="K299" s="194"/>
      <c r="L299" s="194"/>
      <c r="M299" s="194"/>
      <c r="N299" s="194"/>
      <c r="O299" s="194"/>
      <c r="P299" s="194"/>
      <c r="Q299" s="194"/>
      <c r="R299" s="194"/>
      <c r="S299" s="194"/>
      <c r="T299" s="194"/>
      <c r="U299" s="194"/>
      <c r="V299" s="194"/>
      <c r="W299" s="194"/>
      <c r="X299" s="194"/>
    </row>
    <row r="300" spans="3:24" ht="14.25" customHeight="1" x14ac:dyDescent="0.2">
      <c r="C300" s="194"/>
      <c r="D300" s="194"/>
      <c r="E300" s="194"/>
      <c r="F300" s="194"/>
      <c r="G300" s="225"/>
      <c r="H300" s="225"/>
      <c r="I300" s="194"/>
      <c r="J300" s="194"/>
      <c r="K300" s="194"/>
      <c r="L300" s="194"/>
      <c r="M300" s="194"/>
      <c r="N300" s="194"/>
      <c r="O300" s="194"/>
      <c r="P300" s="194"/>
      <c r="Q300" s="194"/>
      <c r="R300" s="194"/>
      <c r="S300" s="194"/>
      <c r="T300" s="194"/>
      <c r="U300" s="194"/>
      <c r="V300" s="194"/>
      <c r="W300" s="194"/>
      <c r="X300" s="194"/>
    </row>
    <row r="301" spans="3:24" ht="14.25" customHeight="1" x14ac:dyDescent="0.2">
      <c r="C301" s="194"/>
      <c r="D301" s="194"/>
      <c r="E301" s="194"/>
      <c r="F301" s="194"/>
      <c r="G301" s="225"/>
      <c r="H301" s="225"/>
      <c r="I301" s="194"/>
      <c r="J301" s="194"/>
      <c r="K301" s="194"/>
      <c r="L301" s="194"/>
      <c r="M301" s="194"/>
      <c r="N301" s="194"/>
      <c r="O301" s="194"/>
      <c r="P301" s="194"/>
      <c r="Q301" s="194"/>
      <c r="R301" s="194"/>
      <c r="S301" s="194"/>
      <c r="T301" s="194"/>
      <c r="U301" s="194"/>
      <c r="V301" s="194"/>
      <c r="W301" s="194"/>
      <c r="X301" s="194"/>
    </row>
    <row r="302" spans="3:24" ht="14.25" customHeight="1" x14ac:dyDescent="0.2">
      <c r="C302" s="194"/>
      <c r="D302" s="194"/>
      <c r="E302" s="194"/>
      <c r="F302" s="194"/>
      <c r="G302" s="225"/>
      <c r="H302" s="225"/>
      <c r="I302" s="194"/>
      <c r="J302" s="194"/>
      <c r="K302" s="194"/>
      <c r="L302" s="194"/>
      <c r="M302" s="194"/>
      <c r="N302" s="194"/>
      <c r="O302" s="194"/>
      <c r="P302" s="194"/>
      <c r="Q302" s="194"/>
      <c r="R302" s="194"/>
      <c r="S302" s="194"/>
      <c r="T302" s="194"/>
      <c r="U302" s="194"/>
      <c r="V302" s="194"/>
      <c r="W302" s="194"/>
      <c r="X302" s="194"/>
    </row>
    <row r="303" spans="3:24" ht="14.25" customHeight="1" x14ac:dyDescent="0.2">
      <c r="C303" s="194"/>
      <c r="D303" s="194"/>
      <c r="E303" s="194"/>
      <c r="F303" s="194"/>
      <c r="G303" s="225"/>
      <c r="H303" s="225"/>
      <c r="I303" s="194"/>
      <c r="J303" s="194"/>
      <c r="K303" s="194"/>
      <c r="L303" s="194"/>
      <c r="M303" s="194"/>
      <c r="N303" s="194"/>
      <c r="O303" s="194"/>
      <c r="P303" s="194"/>
      <c r="Q303" s="194"/>
      <c r="R303" s="194"/>
      <c r="S303" s="194"/>
      <c r="T303" s="194"/>
      <c r="U303" s="194"/>
      <c r="V303" s="194"/>
      <c r="W303" s="194"/>
      <c r="X303" s="194"/>
    </row>
    <row r="304" spans="3:24" ht="14.25" customHeight="1" x14ac:dyDescent="0.2">
      <c r="C304" s="194"/>
      <c r="D304" s="194"/>
      <c r="E304" s="194"/>
      <c r="F304" s="194"/>
      <c r="G304" s="225"/>
      <c r="H304" s="225"/>
      <c r="I304" s="194"/>
      <c r="J304" s="194"/>
      <c r="K304" s="194"/>
      <c r="L304" s="194"/>
      <c r="M304" s="194"/>
      <c r="N304" s="194"/>
      <c r="O304" s="194"/>
      <c r="P304" s="194"/>
      <c r="Q304" s="194"/>
      <c r="R304" s="194"/>
      <c r="S304" s="194"/>
      <c r="T304" s="194"/>
      <c r="U304" s="194"/>
      <c r="V304" s="194"/>
      <c r="W304" s="194"/>
      <c r="X304" s="194"/>
    </row>
    <row r="305" spans="3:24" ht="14.25" customHeight="1" x14ac:dyDescent="0.2">
      <c r="C305" s="194"/>
      <c r="D305" s="194"/>
      <c r="E305" s="194"/>
      <c r="F305" s="194"/>
      <c r="G305" s="225"/>
      <c r="H305" s="225"/>
      <c r="I305" s="194"/>
      <c r="J305" s="194"/>
      <c r="K305" s="194"/>
      <c r="L305" s="194"/>
      <c r="M305" s="194"/>
      <c r="N305" s="194"/>
      <c r="O305" s="194"/>
      <c r="P305" s="194"/>
      <c r="Q305" s="194"/>
      <c r="R305" s="194"/>
      <c r="S305" s="194"/>
      <c r="T305" s="194"/>
      <c r="U305" s="194"/>
      <c r="V305" s="194"/>
      <c r="W305" s="194"/>
      <c r="X305" s="194"/>
    </row>
    <row r="306" spans="3:24" ht="14.25" customHeight="1" x14ac:dyDescent="0.2">
      <c r="C306" s="194"/>
      <c r="D306" s="194"/>
      <c r="E306" s="194"/>
      <c r="F306" s="194"/>
      <c r="G306" s="225"/>
      <c r="H306" s="225"/>
      <c r="I306" s="194"/>
      <c r="J306" s="194"/>
      <c r="K306" s="194"/>
      <c r="L306" s="194"/>
      <c r="M306" s="194"/>
      <c r="N306" s="194"/>
      <c r="O306" s="194"/>
      <c r="P306" s="194"/>
      <c r="Q306" s="194"/>
      <c r="R306" s="194"/>
      <c r="S306" s="194"/>
      <c r="T306" s="194"/>
      <c r="U306" s="194"/>
      <c r="V306" s="194"/>
      <c r="W306" s="194"/>
      <c r="X306" s="194"/>
    </row>
    <row r="307" spans="3:24" ht="14.25" customHeight="1" x14ac:dyDescent="0.2">
      <c r="C307" s="194"/>
      <c r="D307" s="194"/>
      <c r="E307" s="194"/>
      <c r="F307" s="194"/>
      <c r="G307" s="225"/>
      <c r="H307" s="225"/>
      <c r="I307" s="194"/>
      <c r="J307" s="194"/>
      <c r="K307" s="194"/>
      <c r="L307" s="194"/>
      <c r="M307" s="194"/>
      <c r="N307" s="194"/>
      <c r="O307" s="194"/>
      <c r="P307" s="194"/>
      <c r="Q307" s="194"/>
      <c r="R307" s="194"/>
      <c r="S307" s="194"/>
      <c r="T307" s="194"/>
      <c r="U307" s="194"/>
      <c r="V307" s="194"/>
      <c r="W307" s="194"/>
      <c r="X307" s="194"/>
    </row>
    <row r="308" spans="3:24" ht="14.25" customHeight="1" x14ac:dyDescent="0.2">
      <c r="C308" s="194"/>
      <c r="D308" s="194"/>
      <c r="E308" s="194"/>
      <c r="F308" s="194"/>
      <c r="G308" s="225"/>
      <c r="H308" s="225"/>
      <c r="I308" s="194"/>
      <c r="J308" s="194"/>
      <c r="K308" s="194"/>
      <c r="L308" s="194"/>
      <c r="M308" s="194"/>
      <c r="N308" s="194"/>
      <c r="O308" s="194"/>
      <c r="P308" s="194"/>
      <c r="Q308" s="194"/>
      <c r="R308" s="194"/>
      <c r="S308" s="194"/>
      <c r="T308" s="194"/>
      <c r="U308" s="194"/>
      <c r="V308" s="194"/>
      <c r="W308" s="194"/>
      <c r="X308" s="194"/>
    </row>
    <row r="309" spans="3:24" ht="14.25" customHeight="1" x14ac:dyDescent="0.2">
      <c r="C309" s="194"/>
      <c r="D309" s="194"/>
      <c r="E309" s="194"/>
      <c r="F309" s="194"/>
      <c r="G309" s="225"/>
      <c r="H309" s="225"/>
      <c r="I309" s="194"/>
      <c r="J309" s="194"/>
      <c r="K309" s="194"/>
      <c r="L309" s="194"/>
      <c r="M309" s="194"/>
      <c r="N309" s="194"/>
      <c r="O309" s="194"/>
      <c r="P309" s="194"/>
      <c r="Q309" s="194"/>
      <c r="R309" s="194"/>
      <c r="S309" s="194"/>
      <c r="T309" s="194"/>
      <c r="U309" s="194"/>
      <c r="V309" s="194"/>
      <c r="W309" s="194"/>
      <c r="X309" s="194"/>
    </row>
    <row r="310" spans="3:24" ht="14.25" customHeight="1" x14ac:dyDescent="0.2">
      <c r="C310" s="194"/>
      <c r="D310" s="194"/>
      <c r="E310" s="194"/>
      <c r="F310" s="194"/>
      <c r="G310" s="225"/>
      <c r="H310" s="225"/>
      <c r="I310" s="194"/>
      <c r="J310" s="194"/>
      <c r="K310" s="194"/>
      <c r="L310" s="194"/>
      <c r="M310" s="194"/>
      <c r="N310" s="194"/>
      <c r="O310" s="194"/>
      <c r="P310" s="194"/>
      <c r="Q310" s="194"/>
      <c r="R310" s="194"/>
      <c r="S310" s="194"/>
      <c r="T310" s="194"/>
      <c r="U310" s="194"/>
      <c r="V310" s="194"/>
      <c r="W310" s="194"/>
      <c r="X310" s="194"/>
    </row>
    <row r="311" spans="3:24" ht="14.25" customHeight="1" x14ac:dyDescent="0.2">
      <c r="C311" s="194"/>
      <c r="D311" s="194"/>
      <c r="E311" s="194"/>
      <c r="F311" s="194"/>
      <c r="G311" s="225"/>
      <c r="H311" s="225"/>
      <c r="I311" s="194"/>
      <c r="J311" s="194"/>
      <c r="K311" s="194"/>
      <c r="L311" s="194"/>
      <c r="M311" s="194"/>
      <c r="N311" s="194"/>
      <c r="O311" s="194"/>
      <c r="P311" s="194"/>
      <c r="Q311" s="194"/>
      <c r="R311" s="194"/>
      <c r="S311" s="194"/>
      <c r="T311" s="194"/>
      <c r="U311" s="194"/>
      <c r="V311" s="194"/>
      <c r="W311" s="194"/>
      <c r="X311" s="194"/>
    </row>
    <row r="312" spans="3:24" ht="14.25" customHeight="1" x14ac:dyDescent="0.2">
      <c r="C312" s="194"/>
      <c r="D312" s="194"/>
      <c r="E312" s="194"/>
      <c r="F312" s="194"/>
      <c r="G312" s="225"/>
      <c r="H312" s="225"/>
      <c r="I312" s="194"/>
      <c r="J312" s="194"/>
      <c r="K312" s="194"/>
      <c r="L312" s="194"/>
      <c r="M312" s="194"/>
      <c r="N312" s="194"/>
      <c r="O312" s="194"/>
      <c r="P312" s="194"/>
      <c r="Q312" s="194"/>
      <c r="R312" s="194"/>
      <c r="S312" s="194"/>
      <c r="T312" s="194"/>
      <c r="U312" s="194"/>
      <c r="V312" s="194"/>
      <c r="W312" s="194"/>
      <c r="X312" s="194"/>
    </row>
    <row r="313" spans="3:24" ht="14.25" customHeight="1" x14ac:dyDescent="0.2">
      <c r="C313" s="194"/>
      <c r="D313" s="194"/>
      <c r="E313" s="194"/>
      <c r="F313" s="194"/>
      <c r="G313" s="225"/>
      <c r="H313" s="225"/>
      <c r="I313" s="194"/>
      <c r="J313" s="194"/>
      <c r="K313" s="194"/>
      <c r="L313" s="194"/>
      <c r="M313" s="194"/>
      <c r="N313" s="194"/>
      <c r="O313" s="194"/>
      <c r="P313" s="194"/>
      <c r="Q313" s="194"/>
      <c r="R313" s="194"/>
      <c r="S313" s="194"/>
      <c r="T313" s="194"/>
      <c r="U313" s="194"/>
      <c r="V313" s="194"/>
      <c r="W313" s="194"/>
      <c r="X313" s="194"/>
    </row>
    <row r="314" spans="3:24" ht="14.25" customHeight="1" x14ac:dyDescent="0.2">
      <c r="C314" s="194"/>
      <c r="D314" s="194"/>
      <c r="E314" s="194"/>
      <c r="F314" s="194"/>
      <c r="G314" s="225"/>
      <c r="H314" s="225"/>
      <c r="I314" s="194"/>
      <c r="J314" s="194"/>
      <c r="K314" s="194"/>
      <c r="L314" s="194"/>
      <c r="M314" s="194"/>
      <c r="N314" s="194"/>
      <c r="O314" s="194"/>
      <c r="P314" s="194"/>
      <c r="Q314" s="194"/>
      <c r="R314" s="194"/>
      <c r="S314" s="194"/>
      <c r="T314" s="194"/>
      <c r="U314" s="194"/>
      <c r="V314" s="194"/>
      <c r="W314" s="194"/>
      <c r="X314" s="194"/>
    </row>
    <row r="315" spans="3:24" ht="14.25" customHeight="1" x14ac:dyDescent="0.2">
      <c r="C315" s="194"/>
      <c r="D315" s="194"/>
      <c r="E315" s="194"/>
      <c r="F315" s="194"/>
      <c r="G315" s="225"/>
      <c r="H315" s="225"/>
      <c r="I315" s="194"/>
      <c r="J315" s="194"/>
      <c r="K315" s="194"/>
      <c r="L315" s="194"/>
      <c r="M315" s="194"/>
      <c r="N315" s="194"/>
      <c r="O315" s="194"/>
      <c r="P315" s="194"/>
      <c r="Q315" s="194"/>
      <c r="R315" s="194"/>
      <c r="S315" s="194"/>
      <c r="T315" s="194"/>
      <c r="U315" s="194"/>
      <c r="V315" s="194"/>
      <c r="W315" s="194"/>
      <c r="X315" s="194"/>
    </row>
    <row r="316" spans="3:24" ht="14.25" customHeight="1" x14ac:dyDescent="0.2">
      <c r="C316" s="194"/>
      <c r="D316" s="194"/>
      <c r="E316" s="194"/>
      <c r="F316" s="194"/>
      <c r="G316" s="225"/>
      <c r="H316" s="225"/>
      <c r="I316" s="194"/>
      <c r="J316" s="194"/>
      <c r="K316" s="194"/>
      <c r="L316" s="194"/>
      <c r="M316" s="194"/>
      <c r="N316" s="194"/>
      <c r="O316" s="194"/>
      <c r="P316" s="194"/>
      <c r="Q316" s="194"/>
      <c r="R316" s="194"/>
      <c r="S316" s="194"/>
      <c r="T316" s="194"/>
      <c r="U316" s="194"/>
      <c r="V316" s="194"/>
      <c r="W316" s="194"/>
      <c r="X316" s="194"/>
    </row>
    <row r="317" spans="3:24" ht="14.25" customHeight="1" x14ac:dyDescent="0.2">
      <c r="C317" s="194"/>
      <c r="D317" s="194"/>
      <c r="E317" s="194"/>
      <c r="F317" s="194"/>
      <c r="G317" s="225"/>
      <c r="H317" s="225"/>
      <c r="I317" s="194"/>
      <c r="J317" s="194"/>
      <c r="K317" s="194"/>
      <c r="L317" s="194"/>
      <c r="M317" s="194"/>
      <c r="N317" s="194"/>
      <c r="O317" s="194"/>
      <c r="P317" s="194"/>
      <c r="Q317" s="194"/>
      <c r="R317" s="194"/>
      <c r="S317" s="194"/>
      <c r="T317" s="194"/>
      <c r="U317" s="194"/>
      <c r="V317" s="194"/>
      <c r="W317" s="194"/>
      <c r="X317" s="194"/>
    </row>
    <row r="318" spans="3:24" ht="14.25" customHeight="1" x14ac:dyDescent="0.2">
      <c r="C318" s="194"/>
      <c r="D318" s="194"/>
      <c r="E318" s="194"/>
      <c r="F318" s="194"/>
      <c r="G318" s="225"/>
      <c r="H318" s="225"/>
      <c r="I318" s="194"/>
      <c r="J318" s="194"/>
      <c r="K318" s="194"/>
      <c r="L318" s="194"/>
      <c r="M318" s="194"/>
      <c r="N318" s="194"/>
      <c r="O318" s="194"/>
      <c r="P318" s="194"/>
      <c r="Q318" s="194"/>
      <c r="R318" s="194"/>
      <c r="S318" s="194"/>
      <c r="T318" s="194"/>
      <c r="U318" s="194"/>
      <c r="V318" s="194"/>
      <c r="W318" s="194"/>
      <c r="X318" s="194"/>
    </row>
    <row r="319" spans="3:24" ht="14.25" customHeight="1" x14ac:dyDescent="0.2">
      <c r="C319" s="194"/>
      <c r="D319" s="194"/>
      <c r="E319" s="194"/>
      <c r="F319" s="194"/>
      <c r="G319" s="225"/>
      <c r="H319" s="225"/>
      <c r="I319" s="194"/>
      <c r="J319" s="194"/>
      <c r="K319" s="194"/>
      <c r="L319" s="194"/>
      <c r="M319" s="194"/>
      <c r="N319" s="194"/>
      <c r="O319" s="194"/>
      <c r="P319" s="194"/>
      <c r="Q319" s="194"/>
      <c r="R319" s="194"/>
      <c r="S319" s="194"/>
      <c r="T319" s="194"/>
      <c r="U319" s="194"/>
      <c r="V319" s="194"/>
      <c r="W319" s="194"/>
      <c r="X319" s="194"/>
    </row>
    <row r="320" spans="3:24" ht="14.25" customHeight="1" x14ac:dyDescent="0.2">
      <c r="C320" s="194"/>
      <c r="D320" s="194"/>
      <c r="E320" s="194"/>
      <c r="F320" s="194"/>
      <c r="G320" s="225"/>
      <c r="H320" s="225"/>
      <c r="I320" s="194"/>
      <c r="J320" s="194"/>
      <c r="K320" s="194"/>
      <c r="L320" s="194"/>
      <c r="M320" s="194"/>
      <c r="N320" s="194"/>
      <c r="O320" s="194"/>
      <c r="P320" s="194"/>
      <c r="Q320" s="194"/>
      <c r="R320" s="194"/>
      <c r="S320" s="194"/>
      <c r="T320" s="194"/>
      <c r="U320" s="194"/>
      <c r="V320" s="194"/>
      <c r="W320" s="194"/>
      <c r="X320" s="194"/>
    </row>
    <row r="321" spans="3:24" ht="14.25" customHeight="1" x14ac:dyDescent="0.2">
      <c r="C321" s="194"/>
      <c r="D321" s="194"/>
      <c r="E321" s="194"/>
      <c r="F321" s="194"/>
      <c r="G321" s="225"/>
      <c r="H321" s="225"/>
      <c r="I321" s="194"/>
      <c r="J321" s="194"/>
      <c r="K321" s="194"/>
      <c r="L321" s="194"/>
      <c r="M321" s="194"/>
      <c r="N321" s="194"/>
      <c r="O321" s="194"/>
      <c r="P321" s="194"/>
      <c r="Q321" s="194"/>
      <c r="R321" s="194"/>
      <c r="S321" s="194"/>
      <c r="T321" s="194"/>
      <c r="U321" s="194"/>
      <c r="V321" s="194"/>
      <c r="W321" s="194"/>
      <c r="X321" s="194"/>
    </row>
    <row r="322" spans="3:24" ht="14.25" customHeight="1" x14ac:dyDescent="0.2">
      <c r="C322" s="194"/>
      <c r="D322" s="194"/>
      <c r="E322" s="194"/>
      <c r="F322" s="194"/>
      <c r="G322" s="225"/>
      <c r="H322" s="225"/>
      <c r="I322" s="194"/>
      <c r="J322" s="194"/>
      <c r="K322" s="194"/>
      <c r="L322" s="194"/>
      <c r="M322" s="194"/>
      <c r="N322" s="194"/>
      <c r="O322" s="194"/>
      <c r="P322" s="194"/>
      <c r="Q322" s="194"/>
      <c r="R322" s="194"/>
      <c r="S322" s="194"/>
      <c r="T322" s="194"/>
      <c r="U322" s="194"/>
      <c r="V322" s="194"/>
      <c r="W322" s="194"/>
      <c r="X322" s="194"/>
    </row>
    <row r="323" spans="3:24" ht="14.25" customHeight="1" x14ac:dyDescent="0.2">
      <c r="C323" s="194"/>
      <c r="D323" s="194"/>
      <c r="E323" s="194"/>
      <c r="F323" s="194"/>
      <c r="G323" s="225"/>
      <c r="H323" s="225"/>
      <c r="I323" s="194"/>
      <c r="J323" s="194"/>
      <c r="K323" s="194"/>
      <c r="L323" s="194"/>
      <c r="M323" s="194"/>
      <c r="N323" s="194"/>
      <c r="O323" s="194"/>
      <c r="P323" s="194"/>
      <c r="Q323" s="194"/>
      <c r="R323" s="194"/>
      <c r="S323" s="194"/>
      <c r="T323" s="194"/>
      <c r="U323" s="194"/>
      <c r="V323" s="194"/>
      <c r="W323" s="194"/>
      <c r="X323" s="194"/>
    </row>
    <row r="324" spans="3:24" ht="14.25" customHeight="1" x14ac:dyDescent="0.2">
      <c r="C324" s="194"/>
      <c r="D324" s="194"/>
      <c r="E324" s="194"/>
      <c r="F324" s="194"/>
      <c r="G324" s="225"/>
      <c r="H324" s="225"/>
      <c r="I324" s="194"/>
      <c r="J324" s="194"/>
      <c r="K324" s="194"/>
      <c r="L324" s="194"/>
      <c r="M324" s="194"/>
      <c r="N324" s="194"/>
      <c r="O324" s="194"/>
      <c r="P324" s="194"/>
      <c r="Q324" s="194"/>
      <c r="R324" s="194"/>
      <c r="S324" s="194"/>
      <c r="T324" s="194"/>
      <c r="U324" s="194"/>
      <c r="V324" s="194"/>
      <c r="W324" s="194"/>
      <c r="X324" s="194"/>
    </row>
    <row r="325" spans="3:24" ht="14.25" customHeight="1" x14ac:dyDescent="0.2">
      <c r="C325" s="194"/>
      <c r="D325" s="194"/>
      <c r="E325" s="194"/>
      <c r="F325" s="194"/>
      <c r="G325" s="225"/>
      <c r="H325" s="225"/>
      <c r="I325" s="194"/>
      <c r="J325" s="194"/>
      <c r="K325" s="194"/>
      <c r="L325" s="194"/>
      <c r="M325" s="194"/>
      <c r="N325" s="194"/>
      <c r="O325" s="194"/>
      <c r="P325" s="194"/>
      <c r="Q325" s="194"/>
      <c r="R325" s="194"/>
      <c r="S325" s="194"/>
      <c r="T325" s="194"/>
      <c r="U325" s="194"/>
      <c r="V325" s="194"/>
      <c r="W325" s="194"/>
      <c r="X325" s="194"/>
    </row>
    <row r="326" spans="3:24" ht="14.25" customHeight="1" x14ac:dyDescent="0.2">
      <c r="C326" s="194"/>
      <c r="D326" s="194"/>
      <c r="E326" s="194"/>
      <c r="F326" s="194"/>
      <c r="G326" s="225"/>
      <c r="H326" s="225"/>
      <c r="I326" s="194"/>
      <c r="J326" s="194"/>
      <c r="K326" s="194"/>
      <c r="L326" s="194"/>
      <c r="M326" s="194"/>
      <c r="N326" s="194"/>
      <c r="O326" s="194"/>
      <c r="P326" s="194"/>
      <c r="Q326" s="194"/>
      <c r="R326" s="194"/>
      <c r="S326" s="194"/>
      <c r="T326" s="194"/>
      <c r="U326" s="194"/>
      <c r="V326" s="194"/>
      <c r="W326" s="194"/>
      <c r="X326" s="194"/>
    </row>
    <row r="327" spans="3:24" ht="14.25" customHeight="1" x14ac:dyDescent="0.2">
      <c r="C327" s="194"/>
      <c r="D327" s="194"/>
      <c r="E327" s="194"/>
      <c r="F327" s="194"/>
      <c r="G327" s="225"/>
      <c r="H327" s="225"/>
      <c r="I327" s="194"/>
      <c r="J327" s="194"/>
      <c r="K327" s="194"/>
      <c r="L327" s="194"/>
      <c r="M327" s="194"/>
      <c r="N327" s="194"/>
      <c r="O327" s="194"/>
      <c r="P327" s="194"/>
      <c r="Q327" s="194"/>
      <c r="R327" s="194"/>
      <c r="S327" s="194"/>
      <c r="T327" s="194"/>
      <c r="U327" s="194"/>
      <c r="V327" s="194"/>
      <c r="W327" s="194"/>
      <c r="X327" s="194"/>
    </row>
    <row r="328" spans="3:24" ht="14.25" customHeight="1" x14ac:dyDescent="0.2">
      <c r="C328" s="194"/>
      <c r="D328" s="194"/>
      <c r="E328" s="194"/>
      <c r="F328" s="194"/>
      <c r="G328" s="225"/>
      <c r="H328" s="225"/>
      <c r="I328" s="194"/>
      <c r="J328" s="194"/>
      <c r="K328" s="194"/>
      <c r="L328" s="194"/>
      <c r="M328" s="194"/>
      <c r="N328" s="194"/>
      <c r="O328" s="194"/>
      <c r="P328" s="194"/>
      <c r="Q328" s="194"/>
      <c r="R328" s="194"/>
      <c r="S328" s="194"/>
      <c r="T328" s="194"/>
      <c r="U328" s="194"/>
      <c r="V328" s="194"/>
      <c r="W328" s="194"/>
      <c r="X328" s="194"/>
    </row>
    <row r="329" spans="3:24" ht="14.25" customHeight="1" x14ac:dyDescent="0.2">
      <c r="C329" s="194"/>
      <c r="D329" s="194"/>
      <c r="E329" s="194"/>
      <c r="F329" s="194"/>
      <c r="G329" s="225"/>
      <c r="H329" s="225"/>
      <c r="I329" s="194"/>
      <c r="J329" s="194"/>
      <c r="K329" s="194"/>
      <c r="L329" s="194"/>
      <c r="M329" s="194"/>
      <c r="N329" s="194"/>
      <c r="O329" s="194"/>
      <c r="P329" s="194"/>
      <c r="Q329" s="194"/>
      <c r="R329" s="194"/>
      <c r="S329" s="194"/>
      <c r="T329" s="194"/>
      <c r="U329" s="194"/>
      <c r="V329" s="194"/>
      <c r="W329" s="194"/>
      <c r="X329" s="194"/>
    </row>
    <row r="330" spans="3:24" ht="14.25" customHeight="1" x14ac:dyDescent="0.2">
      <c r="C330" s="194"/>
      <c r="D330" s="194"/>
      <c r="E330" s="194"/>
      <c r="F330" s="194"/>
      <c r="G330" s="225"/>
      <c r="H330" s="225"/>
      <c r="I330" s="194"/>
      <c r="J330" s="194"/>
      <c r="K330" s="194"/>
      <c r="L330" s="194"/>
      <c r="M330" s="194"/>
      <c r="N330" s="194"/>
      <c r="O330" s="194"/>
      <c r="P330" s="194"/>
      <c r="Q330" s="194"/>
      <c r="R330" s="194"/>
      <c r="S330" s="194"/>
      <c r="T330" s="194"/>
      <c r="U330" s="194"/>
      <c r="V330" s="194"/>
      <c r="W330" s="194"/>
      <c r="X330" s="194"/>
    </row>
    <row r="331" spans="3:24" ht="14.25" customHeight="1" x14ac:dyDescent="0.2">
      <c r="C331" s="194"/>
      <c r="D331" s="194"/>
      <c r="E331" s="194"/>
      <c r="F331" s="194"/>
      <c r="G331" s="225"/>
      <c r="H331" s="225"/>
      <c r="I331" s="194"/>
      <c r="J331" s="194"/>
      <c r="K331" s="194"/>
      <c r="L331" s="194"/>
      <c r="M331" s="194"/>
      <c r="N331" s="194"/>
      <c r="O331" s="194"/>
      <c r="P331" s="194"/>
      <c r="Q331" s="194"/>
      <c r="R331" s="194"/>
      <c r="S331" s="194"/>
      <c r="T331" s="194"/>
      <c r="U331" s="194"/>
      <c r="V331" s="194"/>
      <c r="W331" s="194"/>
      <c r="X331" s="194"/>
    </row>
    <row r="332" spans="3:24" ht="14.25" customHeight="1" x14ac:dyDescent="0.2">
      <c r="C332" s="194"/>
      <c r="D332" s="194"/>
      <c r="E332" s="194"/>
      <c r="F332" s="194"/>
      <c r="G332" s="225"/>
      <c r="H332" s="225"/>
      <c r="I332" s="194"/>
      <c r="J332" s="194"/>
      <c r="K332" s="194"/>
      <c r="L332" s="194"/>
      <c r="M332" s="194"/>
      <c r="N332" s="194"/>
      <c r="O332" s="194"/>
      <c r="P332" s="194"/>
      <c r="Q332" s="194"/>
      <c r="R332" s="194"/>
      <c r="S332" s="194"/>
      <c r="T332" s="194"/>
      <c r="U332" s="194"/>
      <c r="V332" s="194"/>
      <c r="W332" s="194"/>
      <c r="X332" s="194"/>
    </row>
    <row r="333" spans="3:24" ht="14.25" customHeight="1" x14ac:dyDescent="0.2">
      <c r="C333" s="194"/>
      <c r="D333" s="194"/>
      <c r="E333" s="194"/>
      <c r="F333" s="194"/>
      <c r="G333" s="225"/>
      <c r="H333" s="225"/>
      <c r="I333" s="194"/>
      <c r="J333" s="194"/>
      <c r="K333" s="194"/>
      <c r="L333" s="194"/>
      <c r="M333" s="194"/>
      <c r="N333" s="194"/>
      <c r="O333" s="194"/>
      <c r="P333" s="194"/>
      <c r="Q333" s="194"/>
      <c r="R333" s="194"/>
      <c r="S333" s="194"/>
      <c r="T333" s="194"/>
      <c r="U333" s="194"/>
      <c r="V333" s="194"/>
      <c r="W333" s="194"/>
      <c r="X333" s="194"/>
    </row>
    <row r="334" spans="3:24" ht="14.25" customHeight="1" x14ac:dyDescent="0.2">
      <c r="C334" s="194"/>
      <c r="D334" s="194"/>
      <c r="E334" s="194"/>
      <c r="F334" s="194"/>
      <c r="G334" s="225"/>
      <c r="H334" s="225"/>
      <c r="I334" s="194"/>
      <c r="J334" s="194"/>
      <c r="K334" s="194"/>
      <c r="L334" s="194"/>
      <c r="M334" s="194"/>
      <c r="N334" s="194"/>
      <c r="O334" s="194"/>
      <c r="P334" s="194"/>
      <c r="Q334" s="194"/>
      <c r="R334" s="194"/>
      <c r="S334" s="194"/>
      <c r="T334" s="194"/>
      <c r="U334" s="194"/>
      <c r="V334" s="194"/>
      <c r="W334" s="194"/>
      <c r="X334" s="194"/>
    </row>
    <row r="335" spans="3:24" ht="14.25" customHeight="1" x14ac:dyDescent="0.2">
      <c r="C335" s="194"/>
      <c r="D335" s="194"/>
      <c r="E335" s="194"/>
      <c r="F335" s="194"/>
      <c r="G335" s="225"/>
      <c r="H335" s="225"/>
      <c r="I335" s="194"/>
      <c r="J335" s="194"/>
      <c r="K335" s="194"/>
      <c r="L335" s="194"/>
      <c r="M335" s="194"/>
      <c r="N335" s="194"/>
      <c r="O335" s="194"/>
      <c r="P335" s="194"/>
      <c r="Q335" s="194"/>
      <c r="R335" s="194"/>
      <c r="S335" s="194"/>
      <c r="T335" s="194"/>
      <c r="U335" s="194"/>
      <c r="V335" s="194"/>
      <c r="W335" s="194"/>
      <c r="X335" s="194"/>
    </row>
    <row r="336" spans="3:24" ht="14.25" customHeight="1" x14ac:dyDescent="0.2">
      <c r="C336" s="194"/>
      <c r="D336" s="194"/>
      <c r="E336" s="194"/>
      <c r="F336" s="194"/>
      <c r="G336" s="225"/>
      <c r="H336" s="225"/>
      <c r="I336" s="194"/>
      <c r="J336" s="194"/>
      <c r="K336" s="194"/>
      <c r="L336" s="194"/>
      <c r="M336" s="194"/>
      <c r="N336" s="194"/>
      <c r="O336" s="194"/>
      <c r="P336" s="194"/>
      <c r="Q336" s="194"/>
      <c r="R336" s="194"/>
      <c r="S336" s="194"/>
      <c r="T336" s="194"/>
      <c r="U336" s="194"/>
      <c r="V336" s="194"/>
      <c r="W336" s="194"/>
      <c r="X336" s="194"/>
    </row>
    <row r="337" spans="3:24" ht="14.25" customHeight="1" x14ac:dyDescent="0.2">
      <c r="C337" s="194"/>
      <c r="D337" s="194"/>
      <c r="E337" s="194"/>
      <c r="F337" s="194"/>
      <c r="G337" s="225"/>
      <c r="H337" s="225"/>
      <c r="I337" s="194"/>
      <c r="J337" s="194"/>
      <c r="K337" s="194"/>
      <c r="L337" s="194"/>
      <c r="M337" s="194"/>
      <c r="N337" s="194"/>
      <c r="O337" s="194"/>
      <c r="P337" s="194"/>
      <c r="Q337" s="194"/>
      <c r="R337" s="194"/>
      <c r="S337" s="194"/>
      <c r="T337" s="194"/>
      <c r="U337" s="194"/>
      <c r="V337" s="194"/>
      <c r="W337" s="194"/>
      <c r="X337" s="194"/>
    </row>
    <row r="338" spans="3:24" ht="14.25" customHeight="1" x14ac:dyDescent="0.2">
      <c r="C338" s="194"/>
      <c r="D338" s="194"/>
      <c r="E338" s="194"/>
      <c r="F338" s="194"/>
      <c r="G338" s="225"/>
      <c r="H338" s="225"/>
      <c r="I338" s="194"/>
      <c r="J338" s="194"/>
      <c r="K338" s="194"/>
      <c r="L338" s="194"/>
      <c r="M338" s="194"/>
      <c r="N338" s="194"/>
      <c r="O338" s="194"/>
      <c r="P338" s="194"/>
      <c r="Q338" s="194"/>
      <c r="R338" s="194"/>
      <c r="S338" s="194"/>
      <c r="T338" s="194"/>
      <c r="U338" s="194"/>
      <c r="V338" s="194"/>
      <c r="W338" s="194"/>
      <c r="X338" s="194"/>
    </row>
    <row r="339" spans="3:24" ht="14.25" customHeight="1" x14ac:dyDescent="0.2">
      <c r="C339" s="194"/>
      <c r="D339" s="194"/>
      <c r="E339" s="194"/>
      <c r="F339" s="194"/>
      <c r="G339" s="225"/>
      <c r="H339" s="225"/>
      <c r="I339" s="194"/>
      <c r="J339" s="194"/>
      <c r="K339" s="194"/>
      <c r="L339" s="194"/>
      <c r="M339" s="194"/>
      <c r="N339" s="194"/>
      <c r="O339" s="194"/>
      <c r="P339" s="194"/>
      <c r="Q339" s="194"/>
      <c r="R339" s="194"/>
      <c r="S339" s="194"/>
      <c r="T339" s="194"/>
      <c r="U339" s="194"/>
      <c r="V339" s="194"/>
      <c r="W339" s="194"/>
      <c r="X339" s="194"/>
    </row>
    <row r="340" spans="3:24" ht="14.25" customHeight="1" x14ac:dyDescent="0.2">
      <c r="C340" s="194"/>
      <c r="D340" s="194"/>
      <c r="E340" s="194"/>
      <c r="F340" s="194"/>
      <c r="G340" s="225"/>
      <c r="H340" s="225"/>
      <c r="I340" s="194"/>
      <c r="J340" s="194"/>
      <c r="K340" s="194"/>
      <c r="L340" s="194"/>
      <c r="M340" s="194"/>
      <c r="N340" s="194"/>
      <c r="O340" s="194"/>
      <c r="P340" s="194"/>
      <c r="Q340" s="194"/>
      <c r="R340" s="194"/>
      <c r="S340" s="194"/>
      <c r="T340" s="194"/>
      <c r="U340" s="194"/>
      <c r="V340" s="194"/>
      <c r="W340" s="194"/>
      <c r="X340" s="194"/>
    </row>
    <row r="341" spans="3:24" ht="14.25" customHeight="1" x14ac:dyDescent="0.2">
      <c r="C341" s="194"/>
      <c r="D341" s="194"/>
      <c r="E341" s="194"/>
      <c r="F341" s="194"/>
      <c r="G341" s="225"/>
      <c r="H341" s="225"/>
      <c r="I341" s="194"/>
      <c r="J341" s="194"/>
      <c r="K341" s="194"/>
      <c r="L341" s="194"/>
      <c r="M341" s="194"/>
      <c r="N341" s="194"/>
      <c r="O341" s="194"/>
      <c r="P341" s="194"/>
      <c r="Q341" s="194"/>
      <c r="R341" s="194"/>
      <c r="S341" s="194"/>
      <c r="T341" s="194"/>
      <c r="U341" s="194"/>
      <c r="V341" s="194"/>
      <c r="W341" s="194"/>
      <c r="X341" s="194"/>
    </row>
    <row r="342" spans="3:24" ht="14.25" customHeight="1" x14ac:dyDescent="0.2">
      <c r="C342" s="194"/>
      <c r="D342" s="194"/>
      <c r="E342" s="194"/>
      <c r="F342" s="194"/>
      <c r="G342" s="225"/>
      <c r="H342" s="225"/>
      <c r="I342" s="194"/>
      <c r="J342" s="194"/>
      <c r="K342" s="194"/>
      <c r="L342" s="194"/>
      <c r="M342" s="194"/>
      <c r="N342" s="194"/>
      <c r="O342" s="194"/>
      <c r="P342" s="194"/>
      <c r="Q342" s="194"/>
      <c r="R342" s="194"/>
      <c r="S342" s="194"/>
      <c r="T342" s="194"/>
      <c r="U342" s="194"/>
      <c r="V342" s="194"/>
      <c r="W342" s="194"/>
      <c r="X342" s="194"/>
    </row>
    <row r="343" spans="3:24" ht="14.25" customHeight="1" x14ac:dyDescent="0.2">
      <c r="C343" s="194"/>
      <c r="D343" s="194"/>
      <c r="E343" s="194"/>
      <c r="F343" s="194"/>
      <c r="G343" s="225"/>
      <c r="H343" s="225"/>
      <c r="I343" s="194"/>
      <c r="J343" s="194"/>
      <c r="K343" s="194"/>
      <c r="L343" s="194"/>
      <c r="M343" s="194"/>
      <c r="N343" s="194"/>
      <c r="O343" s="194"/>
      <c r="P343" s="194"/>
      <c r="Q343" s="194"/>
      <c r="R343" s="194"/>
      <c r="S343" s="194"/>
      <c r="T343" s="194"/>
      <c r="U343" s="194"/>
      <c r="V343" s="194"/>
      <c r="W343" s="194"/>
      <c r="X343" s="194"/>
    </row>
    <row r="344" spans="3:24" ht="14.25" customHeight="1" x14ac:dyDescent="0.2">
      <c r="C344" s="194"/>
      <c r="D344" s="194"/>
      <c r="E344" s="194"/>
      <c r="F344" s="194"/>
      <c r="G344" s="225"/>
      <c r="H344" s="225"/>
      <c r="I344" s="194"/>
      <c r="J344" s="194"/>
      <c r="K344" s="194"/>
      <c r="L344" s="194"/>
      <c r="M344" s="194"/>
      <c r="N344" s="194"/>
      <c r="O344" s="194"/>
      <c r="P344" s="194"/>
      <c r="Q344" s="194"/>
      <c r="R344" s="194"/>
      <c r="S344" s="194"/>
      <c r="T344" s="194"/>
      <c r="U344" s="194"/>
      <c r="V344" s="194"/>
      <c r="W344" s="194"/>
      <c r="X344" s="194"/>
    </row>
    <row r="345" spans="3:24" ht="14.25" customHeight="1" x14ac:dyDescent="0.2">
      <c r="C345" s="194"/>
      <c r="D345" s="194"/>
      <c r="E345" s="194"/>
      <c r="F345" s="194"/>
      <c r="G345" s="225"/>
      <c r="H345" s="225"/>
      <c r="I345" s="194"/>
      <c r="J345" s="194"/>
      <c r="K345" s="194"/>
      <c r="L345" s="194"/>
      <c r="M345" s="194"/>
      <c r="N345" s="194"/>
      <c r="O345" s="194"/>
      <c r="P345" s="194"/>
      <c r="Q345" s="194"/>
      <c r="R345" s="194"/>
      <c r="S345" s="194"/>
      <c r="T345" s="194"/>
      <c r="U345" s="194"/>
      <c r="V345" s="194"/>
      <c r="W345" s="194"/>
      <c r="X345" s="194"/>
    </row>
    <row r="346" spans="3:24" ht="14.25" customHeight="1" x14ac:dyDescent="0.2">
      <c r="C346" s="194"/>
      <c r="D346" s="194"/>
      <c r="E346" s="194"/>
      <c r="F346" s="194"/>
      <c r="G346" s="225"/>
      <c r="H346" s="225"/>
      <c r="I346" s="194"/>
      <c r="J346" s="194"/>
      <c r="K346" s="194"/>
      <c r="L346" s="194"/>
      <c r="M346" s="194"/>
      <c r="N346" s="194"/>
      <c r="O346" s="194"/>
      <c r="P346" s="194"/>
      <c r="Q346" s="194"/>
      <c r="R346" s="194"/>
      <c r="S346" s="194"/>
      <c r="T346" s="194"/>
      <c r="U346" s="194"/>
      <c r="V346" s="194"/>
      <c r="W346" s="194"/>
      <c r="X346" s="194"/>
    </row>
    <row r="347" spans="3:24" ht="14.25" customHeight="1" x14ac:dyDescent="0.2">
      <c r="C347" s="194"/>
      <c r="D347" s="194"/>
      <c r="E347" s="194"/>
      <c r="F347" s="194"/>
      <c r="G347" s="225"/>
      <c r="H347" s="225"/>
      <c r="I347" s="194"/>
      <c r="J347" s="194"/>
      <c r="K347" s="194"/>
      <c r="L347" s="194"/>
      <c r="M347" s="194"/>
      <c r="N347" s="194"/>
      <c r="O347" s="194"/>
      <c r="P347" s="194"/>
      <c r="Q347" s="194"/>
      <c r="R347" s="194"/>
      <c r="S347" s="194"/>
      <c r="T347" s="194"/>
      <c r="U347" s="194"/>
      <c r="V347" s="194"/>
      <c r="W347" s="194"/>
      <c r="X347" s="194"/>
    </row>
    <row r="348" spans="3:24" ht="14.25" customHeight="1" x14ac:dyDescent="0.2">
      <c r="C348" s="194"/>
      <c r="D348" s="194"/>
      <c r="E348" s="194"/>
      <c r="F348" s="194"/>
      <c r="G348" s="225"/>
      <c r="H348" s="225"/>
      <c r="I348" s="194"/>
      <c r="J348" s="194"/>
      <c r="K348" s="194"/>
      <c r="L348" s="194"/>
      <c r="M348" s="194"/>
      <c r="N348" s="194"/>
      <c r="O348" s="194"/>
      <c r="P348" s="194"/>
      <c r="Q348" s="194"/>
      <c r="R348" s="194"/>
      <c r="S348" s="194"/>
      <c r="T348" s="194"/>
      <c r="U348" s="194"/>
      <c r="V348" s="194"/>
      <c r="W348" s="194"/>
      <c r="X348" s="194"/>
    </row>
    <row r="349" spans="3:24" ht="14.25" customHeight="1" x14ac:dyDescent="0.2">
      <c r="C349" s="194"/>
      <c r="D349" s="194"/>
      <c r="E349" s="194"/>
      <c r="F349" s="194"/>
      <c r="G349" s="225"/>
      <c r="H349" s="225"/>
      <c r="I349" s="194"/>
      <c r="J349" s="194"/>
      <c r="K349" s="194"/>
      <c r="L349" s="194"/>
      <c r="M349" s="194"/>
      <c r="N349" s="194"/>
      <c r="O349" s="194"/>
      <c r="P349" s="194"/>
      <c r="Q349" s="194"/>
      <c r="R349" s="194"/>
      <c r="S349" s="194"/>
      <c r="T349" s="194"/>
      <c r="U349" s="194"/>
      <c r="V349" s="194"/>
      <c r="W349" s="194"/>
      <c r="X349" s="194"/>
    </row>
    <row r="350" spans="3:24" ht="14.25" customHeight="1" x14ac:dyDescent="0.2">
      <c r="C350" s="194"/>
      <c r="D350" s="194"/>
      <c r="E350" s="194"/>
      <c r="F350" s="194"/>
      <c r="G350" s="225"/>
      <c r="H350" s="225"/>
      <c r="I350" s="194"/>
      <c r="J350" s="194"/>
      <c r="K350" s="194"/>
      <c r="L350" s="194"/>
      <c r="M350" s="194"/>
      <c r="N350" s="194"/>
      <c r="O350" s="194"/>
      <c r="P350" s="194"/>
      <c r="Q350" s="194"/>
      <c r="R350" s="194"/>
      <c r="S350" s="194"/>
      <c r="T350" s="194"/>
      <c r="U350" s="194"/>
      <c r="V350" s="194"/>
      <c r="W350" s="194"/>
      <c r="X350" s="194"/>
    </row>
    <row r="351" spans="3:24" ht="14.25" customHeight="1" x14ac:dyDescent="0.2">
      <c r="C351" s="194"/>
      <c r="D351" s="194"/>
      <c r="E351" s="194"/>
      <c r="F351" s="194"/>
      <c r="G351" s="225"/>
      <c r="H351" s="225"/>
      <c r="I351" s="194"/>
      <c r="J351" s="194"/>
      <c r="K351" s="194"/>
      <c r="L351" s="194"/>
      <c r="M351" s="194"/>
      <c r="N351" s="194"/>
      <c r="O351" s="194"/>
      <c r="P351" s="194"/>
      <c r="Q351" s="194"/>
      <c r="R351" s="194"/>
      <c r="S351" s="194"/>
      <c r="T351" s="194"/>
      <c r="U351" s="194"/>
      <c r="V351" s="194"/>
      <c r="W351" s="194"/>
      <c r="X351" s="194"/>
    </row>
    <row r="352" spans="3:24" ht="14.25" customHeight="1" x14ac:dyDescent="0.2">
      <c r="C352" s="194"/>
      <c r="D352" s="194"/>
      <c r="E352" s="194"/>
      <c r="F352" s="194"/>
      <c r="G352" s="225"/>
      <c r="H352" s="225"/>
      <c r="I352" s="194"/>
      <c r="J352" s="194"/>
      <c r="K352" s="194"/>
      <c r="L352" s="194"/>
      <c r="M352" s="194"/>
      <c r="N352" s="194"/>
      <c r="O352" s="194"/>
      <c r="P352" s="194"/>
      <c r="Q352" s="194"/>
      <c r="R352" s="194"/>
      <c r="S352" s="194"/>
      <c r="T352" s="194"/>
      <c r="U352" s="194"/>
      <c r="V352" s="194"/>
      <c r="W352" s="194"/>
      <c r="X352" s="194"/>
    </row>
    <row r="353" spans="3:24" ht="14.25" customHeight="1" x14ac:dyDescent="0.2">
      <c r="C353" s="194"/>
      <c r="D353" s="194"/>
      <c r="E353" s="194"/>
      <c r="F353" s="194"/>
      <c r="G353" s="225"/>
      <c r="H353" s="225"/>
      <c r="I353" s="194"/>
      <c r="J353" s="194"/>
      <c r="K353" s="194"/>
      <c r="L353" s="194"/>
      <c r="M353" s="194"/>
      <c r="N353" s="194"/>
      <c r="O353" s="194"/>
      <c r="P353" s="194"/>
      <c r="Q353" s="194"/>
      <c r="R353" s="194"/>
      <c r="S353" s="194"/>
      <c r="T353" s="194"/>
      <c r="U353" s="194"/>
      <c r="V353" s="194"/>
      <c r="W353" s="194"/>
      <c r="X353" s="194"/>
    </row>
    <row r="354" spans="3:24" ht="14.25" customHeight="1" x14ac:dyDescent="0.2">
      <c r="C354" s="194"/>
      <c r="D354" s="194"/>
      <c r="E354" s="194"/>
      <c r="F354" s="194"/>
      <c r="G354" s="225"/>
      <c r="H354" s="225"/>
      <c r="I354" s="194"/>
      <c r="J354" s="194"/>
      <c r="K354" s="194"/>
      <c r="L354" s="194"/>
      <c r="M354" s="194"/>
      <c r="N354" s="194"/>
      <c r="O354" s="194"/>
      <c r="P354" s="194"/>
      <c r="Q354" s="194"/>
      <c r="R354" s="194"/>
      <c r="S354" s="194"/>
      <c r="T354" s="194"/>
      <c r="U354" s="194"/>
      <c r="V354" s="194"/>
      <c r="W354" s="194"/>
      <c r="X354" s="194"/>
    </row>
    <row r="355" spans="3:24" ht="14.25" customHeight="1" x14ac:dyDescent="0.2">
      <c r="C355" s="194"/>
      <c r="D355" s="194"/>
      <c r="E355" s="194"/>
      <c r="F355" s="194"/>
      <c r="G355" s="225"/>
      <c r="H355" s="225"/>
      <c r="I355" s="194"/>
      <c r="J355" s="194"/>
      <c r="K355" s="194"/>
      <c r="L355" s="194"/>
      <c r="M355" s="194"/>
      <c r="N355" s="194"/>
      <c r="O355" s="194"/>
      <c r="P355" s="194"/>
      <c r="Q355" s="194"/>
      <c r="R355" s="194"/>
      <c r="S355" s="194"/>
      <c r="T355" s="194"/>
      <c r="U355" s="194"/>
      <c r="V355" s="194"/>
      <c r="W355" s="194"/>
      <c r="X355" s="194"/>
    </row>
    <row r="356" spans="3:24" ht="14.25" customHeight="1" x14ac:dyDescent="0.2">
      <c r="C356" s="194"/>
      <c r="D356" s="194"/>
      <c r="E356" s="194"/>
      <c r="F356" s="194"/>
      <c r="G356" s="225"/>
      <c r="H356" s="225"/>
      <c r="I356" s="194"/>
      <c r="J356" s="194"/>
      <c r="K356" s="194"/>
      <c r="L356" s="194"/>
      <c r="M356" s="194"/>
      <c r="N356" s="194"/>
      <c r="O356" s="194"/>
      <c r="P356" s="194"/>
      <c r="Q356" s="194"/>
      <c r="R356" s="194"/>
      <c r="S356" s="194"/>
      <c r="T356" s="194"/>
      <c r="U356" s="194"/>
      <c r="V356" s="194"/>
      <c r="W356" s="194"/>
      <c r="X356" s="194"/>
    </row>
    <row r="357" spans="3:24" ht="14.25" customHeight="1" x14ac:dyDescent="0.2">
      <c r="C357" s="194"/>
      <c r="D357" s="194"/>
      <c r="E357" s="194"/>
      <c r="F357" s="194"/>
      <c r="G357" s="225"/>
      <c r="H357" s="225"/>
      <c r="I357" s="194"/>
      <c r="J357" s="194"/>
      <c r="K357" s="194"/>
      <c r="L357" s="194"/>
      <c r="M357" s="194"/>
      <c r="N357" s="194"/>
      <c r="O357" s="194"/>
      <c r="P357" s="194"/>
      <c r="Q357" s="194"/>
      <c r="R357" s="194"/>
      <c r="S357" s="194"/>
      <c r="T357" s="194"/>
      <c r="U357" s="194"/>
      <c r="V357" s="194"/>
      <c r="W357" s="194"/>
      <c r="X357" s="194"/>
    </row>
    <row r="358" spans="3:24" ht="14.25" customHeight="1" x14ac:dyDescent="0.2">
      <c r="C358" s="194"/>
      <c r="D358" s="194"/>
      <c r="E358" s="194"/>
      <c r="F358" s="194"/>
      <c r="G358" s="225"/>
      <c r="H358" s="225"/>
      <c r="I358" s="194"/>
      <c r="J358" s="194"/>
      <c r="K358" s="194"/>
      <c r="L358" s="194"/>
      <c r="M358" s="194"/>
      <c r="N358" s="194"/>
      <c r="O358" s="194"/>
      <c r="P358" s="194"/>
      <c r="Q358" s="194"/>
      <c r="R358" s="194"/>
      <c r="S358" s="194"/>
      <c r="T358" s="194"/>
      <c r="U358" s="194"/>
      <c r="V358" s="194"/>
      <c r="W358" s="194"/>
      <c r="X358" s="194"/>
    </row>
    <row r="359" spans="3:24" ht="14.25" customHeight="1" x14ac:dyDescent="0.2">
      <c r="C359" s="194"/>
      <c r="D359" s="194"/>
      <c r="E359" s="194"/>
      <c r="F359" s="194"/>
      <c r="G359" s="225"/>
      <c r="H359" s="225"/>
      <c r="I359" s="194"/>
      <c r="J359" s="194"/>
      <c r="K359" s="194"/>
      <c r="L359" s="194"/>
      <c r="M359" s="194"/>
      <c r="N359" s="194"/>
      <c r="O359" s="194"/>
      <c r="P359" s="194"/>
      <c r="Q359" s="194"/>
      <c r="R359" s="194"/>
      <c r="S359" s="194"/>
      <c r="T359" s="194"/>
      <c r="U359" s="194"/>
      <c r="V359" s="194"/>
      <c r="W359" s="194"/>
      <c r="X359" s="194"/>
    </row>
    <row r="360" spans="3:24" ht="14.25" customHeight="1" x14ac:dyDescent="0.2">
      <c r="C360" s="194"/>
      <c r="D360" s="194"/>
      <c r="E360" s="194"/>
      <c r="F360" s="194"/>
      <c r="G360" s="225"/>
      <c r="H360" s="225"/>
      <c r="I360" s="194"/>
      <c r="J360" s="194"/>
      <c r="K360" s="194"/>
      <c r="L360" s="194"/>
      <c r="M360" s="194"/>
      <c r="N360" s="194"/>
      <c r="O360" s="194"/>
      <c r="P360" s="194"/>
      <c r="Q360" s="194"/>
      <c r="R360" s="194"/>
      <c r="S360" s="194"/>
      <c r="T360" s="194"/>
      <c r="U360" s="194"/>
      <c r="V360" s="194"/>
      <c r="W360" s="194"/>
      <c r="X360" s="194"/>
    </row>
    <row r="361" spans="3:24" ht="14.25" customHeight="1" x14ac:dyDescent="0.2">
      <c r="C361" s="194"/>
      <c r="D361" s="194"/>
      <c r="E361" s="194"/>
      <c r="F361" s="194"/>
      <c r="G361" s="225"/>
      <c r="H361" s="225"/>
      <c r="I361" s="194"/>
      <c r="J361" s="194"/>
      <c r="K361" s="194"/>
      <c r="L361" s="194"/>
      <c r="M361" s="194"/>
      <c r="N361" s="194"/>
      <c r="O361" s="194"/>
      <c r="P361" s="194"/>
      <c r="Q361" s="194"/>
      <c r="R361" s="194"/>
      <c r="S361" s="194"/>
      <c r="T361" s="194"/>
      <c r="U361" s="194"/>
      <c r="V361" s="194"/>
      <c r="W361" s="194"/>
      <c r="X361" s="194"/>
    </row>
    <row r="362" spans="3:24" ht="14.25" customHeight="1" x14ac:dyDescent="0.2">
      <c r="C362" s="194"/>
      <c r="D362" s="194"/>
      <c r="E362" s="194"/>
      <c r="F362" s="194"/>
      <c r="G362" s="225"/>
      <c r="H362" s="225"/>
      <c r="I362" s="194"/>
      <c r="J362" s="194"/>
      <c r="K362" s="194"/>
      <c r="L362" s="194"/>
      <c r="M362" s="194"/>
      <c r="N362" s="194"/>
      <c r="O362" s="194"/>
      <c r="P362" s="194"/>
      <c r="Q362" s="194"/>
      <c r="R362" s="194"/>
      <c r="S362" s="194"/>
      <c r="T362" s="194"/>
      <c r="U362" s="194"/>
      <c r="V362" s="194"/>
      <c r="W362" s="194"/>
      <c r="X362" s="194"/>
    </row>
    <row r="363" spans="3:24" ht="14.25" customHeight="1" x14ac:dyDescent="0.2">
      <c r="C363" s="194"/>
      <c r="D363" s="194"/>
      <c r="E363" s="194"/>
      <c r="F363" s="194"/>
      <c r="G363" s="225"/>
      <c r="H363" s="225"/>
      <c r="I363" s="194"/>
      <c r="J363" s="194"/>
      <c r="K363" s="194"/>
      <c r="L363" s="194"/>
      <c r="M363" s="194"/>
      <c r="N363" s="194"/>
      <c r="O363" s="194"/>
      <c r="P363" s="194"/>
      <c r="Q363" s="194"/>
      <c r="R363" s="194"/>
      <c r="S363" s="194"/>
      <c r="T363" s="194"/>
      <c r="U363" s="194"/>
      <c r="V363" s="194"/>
      <c r="W363" s="194"/>
      <c r="X363" s="194"/>
    </row>
    <row r="364" spans="3:24" ht="14.25" customHeight="1" x14ac:dyDescent="0.2">
      <c r="C364" s="194"/>
      <c r="D364" s="194"/>
      <c r="E364" s="194"/>
      <c r="F364" s="194"/>
      <c r="G364" s="225"/>
      <c r="H364" s="225"/>
      <c r="I364" s="194"/>
      <c r="J364" s="194"/>
      <c r="K364" s="194"/>
      <c r="L364" s="194"/>
      <c r="M364" s="194"/>
      <c r="N364" s="194"/>
      <c r="O364" s="194"/>
      <c r="P364" s="194"/>
      <c r="Q364" s="194"/>
      <c r="R364" s="194"/>
      <c r="S364" s="194"/>
      <c r="T364" s="194"/>
      <c r="U364" s="194"/>
      <c r="V364" s="194"/>
      <c r="W364" s="194"/>
      <c r="X364" s="194"/>
    </row>
    <row r="365" spans="3:24" ht="14.25" customHeight="1" x14ac:dyDescent="0.2">
      <c r="C365" s="194"/>
      <c r="D365" s="194"/>
      <c r="E365" s="194"/>
      <c r="F365" s="194"/>
      <c r="G365" s="225"/>
      <c r="H365" s="225"/>
      <c r="I365" s="194"/>
      <c r="J365" s="194"/>
      <c r="K365" s="194"/>
      <c r="L365" s="194"/>
      <c r="M365" s="194"/>
      <c r="N365" s="194"/>
      <c r="O365" s="194"/>
      <c r="P365" s="194"/>
      <c r="Q365" s="194"/>
      <c r="R365" s="194"/>
      <c r="S365" s="194"/>
      <c r="T365" s="194"/>
      <c r="U365" s="194"/>
      <c r="V365" s="194"/>
      <c r="W365" s="194"/>
      <c r="X365" s="194"/>
    </row>
    <row r="366" spans="3:24" ht="14.25" customHeight="1" x14ac:dyDescent="0.2">
      <c r="C366" s="194"/>
      <c r="D366" s="194"/>
      <c r="E366" s="194"/>
      <c r="F366" s="194"/>
      <c r="G366" s="225"/>
      <c r="H366" s="225"/>
      <c r="I366" s="194"/>
      <c r="J366" s="194"/>
      <c r="K366" s="194"/>
      <c r="L366" s="194"/>
      <c r="M366" s="194"/>
      <c r="N366" s="194"/>
      <c r="O366" s="194"/>
      <c r="P366" s="194"/>
      <c r="Q366" s="194"/>
      <c r="R366" s="194"/>
      <c r="S366" s="194"/>
      <c r="T366" s="194"/>
      <c r="U366" s="194"/>
      <c r="V366" s="194"/>
      <c r="W366" s="194"/>
      <c r="X366" s="194"/>
    </row>
    <row r="367" spans="3:24" ht="14.25" customHeight="1" x14ac:dyDescent="0.2">
      <c r="C367" s="194"/>
      <c r="D367" s="194"/>
      <c r="E367" s="194"/>
      <c r="F367" s="194"/>
      <c r="G367" s="225"/>
      <c r="H367" s="225"/>
      <c r="I367" s="194"/>
      <c r="J367" s="194"/>
      <c r="K367" s="194"/>
      <c r="L367" s="194"/>
      <c r="M367" s="194"/>
      <c r="N367" s="194"/>
      <c r="O367" s="194"/>
      <c r="P367" s="194"/>
      <c r="Q367" s="194"/>
      <c r="R367" s="194"/>
      <c r="S367" s="194"/>
      <c r="T367" s="194"/>
      <c r="U367" s="194"/>
      <c r="V367" s="194"/>
      <c r="W367" s="194"/>
      <c r="X367" s="194"/>
    </row>
    <row r="368" spans="3:24" ht="14.25" customHeight="1" x14ac:dyDescent="0.2">
      <c r="C368" s="194"/>
      <c r="D368" s="194"/>
      <c r="E368" s="194"/>
      <c r="F368" s="194"/>
      <c r="G368" s="225"/>
      <c r="H368" s="225"/>
      <c r="I368" s="194"/>
      <c r="J368" s="194"/>
      <c r="K368" s="194"/>
      <c r="L368" s="194"/>
      <c r="M368" s="194"/>
      <c r="N368" s="194"/>
      <c r="O368" s="194"/>
      <c r="P368" s="194"/>
      <c r="Q368" s="194"/>
      <c r="R368" s="194"/>
      <c r="S368" s="194"/>
      <c r="T368" s="194"/>
      <c r="U368" s="194"/>
      <c r="V368" s="194"/>
      <c r="W368" s="194"/>
      <c r="X368" s="194"/>
    </row>
    <row r="369" spans="3:24" ht="14.25" customHeight="1" x14ac:dyDescent="0.2">
      <c r="C369" s="194"/>
      <c r="D369" s="194"/>
      <c r="E369" s="194"/>
      <c r="F369" s="194"/>
      <c r="G369" s="225"/>
      <c r="H369" s="225"/>
      <c r="I369" s="194"/>
      <c r="J369" s="194"/>
      <c r="K369" s="194"/>
      <c r="L369" s="194"/>
      <c r="M369" s="194"/>
      <c r="N369" s="194"/>
      <c r="O369" s="194"/>
      <c r="P369" s="194"/>
      <c r="Q369" s="194"/>
      <c r="R369" s="194"/>
      <c r="S369" s="194"/>
      <c r="T369" s="194"/>
      <c r="U369" s="194"/>
      <c r="V369" s="194"/>
      <c r="W369" s="194"/>
      <c r="X369" s="194"/>
    </row>
    <row r="370" spans="3:24" ht="14.25" customHeight="1" x14ac:dyDescent="0.2">
      <c r="C370" s="194"/>
      <c r="D370" s="194"/>
      <c r="E370" s="194"/>
      <c r="F370" s="194"/>
      <c r="G370" s="225"/>
      <c r="H370" s="225"/>
      <c r="I370" s="194"/>
      <c r="J370" s="194"/>
      <c r="K370" s="194"/>
      <c r="L370" s="194"/>
      <c r="M370" s="194"/>
      <c r="N370" s="194"/>
      <c r="O370" s="194"/>
      <c r="P370" s="194"/>
      <c r="Q370" s="194"/>
      <c r="R370" s="194"/>
      <c r="S370" s="194"/>
      <c r="T370" s="194"/>
      <c r="U370" s="194"/>
      <c r="V370" s="194"/>
      <c r="W370" s="194"/>
      <c r="X370" s="194"/>
    </row>
    <row r="371" spans="3:24" ht="14.25" customHeight="1" x14ac:dyDescent="0.2">
      <c r="C371" s="194"/>
      <c r="D371" s="194"/>
      <c r="E371" s="194"/>
      <c r="F371" s="194"/>
      <c r="G371" s="225"/>
      <c r="H371" s="225"/>
      <c r="I371" s="194"/>
      <c r="J371" s="194"/>
      <c r="K371" s="194"/>
      <c r="L371" s="194"/>
      <c r="M371" s="194"/>
      <c r="N371" s="194"/>
      <c r="O371" s="194"/>
      <c r="P371" s="194"/>
      <c r="Q371" s="194"/>
      <c r="R371" s="194"/>
      <c r="S371" s="194"/>
      <c r="T371" s="194"/>
      <c r="U371" s="194"/>
      <c r="V371" s="194"/>
      <c r="W371" s="194"/>
      <c r="X371" s="194"/>
    </row>
    <row r="372" spans="3:24" ht="14.25" customHeight="1" x14ac:dyDescent="0.2">
      <c r="C372" s="194"/>
      <c r="D372" s="194"/>
      <c r="E372" s="194"/>
      <c r="F372" s="194"/>
      <c r="G372" s="225"/>
      <c r="H372" s="225"/>
      <c r="I372" s="194"/>
      <c r="J372" s="194"/>
      <c r="K372" s="194"/>
      <c r="L372" s="194"/>
      <c r="M372" s="194"/>
      <c r="N372" s="194"/>
      <c r="O372" s="194"/>
      <c r="P372" s="194"/>
      <c r="Q372" s="194"/>
      <c r="R372" s="194"/>
      <c r="S372" s="194"/>
      <c r="T372" s="194"/>
      <c r="U372" s="194"/>
      <c r="V372" s="194"/>
      <c r="W372" s="194"/>
      <c r="X372" s="194"/>
    </row>
    <row r="373" spans="3:24" ht="14.25" customHeight="1" x14ac:dyDescent="0.2">
      <c r="C373" s="194"/>
      <c r="D373" s="194"/>
      <c r="E373" s="194"/>
      <c r="F373" s="194"/>
      <c r="G373" s="225"/>
      <c r="H373" s="225"/>
      <c r="I373" s="194"/>
      <c r="J373" s="194"/>
      <c r="K373" s="194"/>
      <c r="L373" s="194"/>
      <c r="M373" s="194"/>
      <c r="N373" s="194"/>
      <c r="O373" s="194"/>
      <c r="P373" s="194"/>
      <c r="Q373" s="194"/>
      <c r="R373" s="194"/>
      <c r="S373" s="194"/>
      <c r="T373" s="194"/>
      <c r="U373" s="194"/>
      <c r="V373" s="194"/>
      <c r="W373" s="194"/>
      <c r="X373" s="194"/>
    </row>
    <row r="374" spans="3:24" ht="14.25" customHeight="1" x14ac:dyDescent="0.2">
      <c r="C374" s="194"/>
      <c r="D374" s="194"/>
      <c r="E374" s="194"/>
      <c r="F374" s="194"/>
      <c r="G374" s="225"/>
      <c r="H374" s="225"/>
      <c r="I374" s="194"/>
      <c r="J374" s="194"/>
      <c r="K374" s="194"/>
      <c r="L374" s="194"/>
      <c r="M374" s="194"/>
      <c r="N374" s="194"/>
      <c r="O374" s="194"/>
      <c r="P374" s="194"/>
      <c r="Q374" s="194"/>
      <c r="R374" s="194"/>
      <c r="S374" s="194"/>
      <c r="T374" s="194"/>
      <c r="U374" s="194"/>
      <c r="V374" s="194"/>
      <c r="W374" s="194"/>
      <c r="X374" s="194"/>
    </row>
    <row r="375" spans="3:24" ht="14.25" customHeight="1" x14ac:dyDescent="0.2">
      <c r="C375" s="194"/>
      <c r="D375" s="194"/>
      <c r="E375" s="194"/>
      <c r="F375" s="194"/>
      <c r="G375" s="225"/>
      <c r="H375" s="225"/>
      <c r="I375" s="194"/>
      <c r="J375" s="194"/>
      <c r="K375" s="194"/>
      <c r="L375" s="194"/>
      <c r="M375" s="194"/>
      <c r="N375" s="194"/>
      <c r="O375" s="194"/>
      <c r="P375" s="194"/>
      <c r="Q375" s="194"/>
      <c r="R375" s="194"/>
      <c r="S375" s="194"/>
      <c r="T375" s="194"/>
      <c r="U375" s="194"/>
      <c r="V375" s="194"/>
      <c r="W375" s="194"/>
      <c r="X375" s="194"/>
    </row>
    <row r="376" spans="3:24" ht="14.25" customHeight="1" x14ac:dyDescent="0.2">
      <c r="C376" s="194"/>
      <c r="D376" s="194"/>
      <c r="E376" s="194"/>
      <c r="F376" s="194"/>
      <c r="G376" s="225"/>
      <c r="H376" s="225"/>
      <c r="I376" s="194"/>
      <c r="J376" s="194"/>
      <c r="K376" s="194"/>
      <c r="L376" s="194"/>
      <c r="M376" s="194"/>
      <c r="N376" s="194"/>
      <c r="O376" s="194"/>
      <c r="P376" s="194"/>
      <c r="Q376" s="194"/>
      <c r="R376" s="194"/>
      <c r="S376" s="194"/>
      <c r="T376" s="194"/>
      <c r="U376" s="194"/>
      <c r="V376" s="194"/>
      <c r="W376" s="194"/>
      <c r="X376" s="194"/>
    </row>
    <row r="377" spans="3:24" ht="14.25" customHeight="1" x14ac:dyDescent="0.2">
      <c r="C377" s="194"/>
      <c r="D377" s="194"/>
      <c r="E377" s="194"/>
      <c r="F377" s="194"/>
      <c r="G377" s="225"/>
      <c r="H377" s="225"/>
      <c r="I377" s="194"/>
      <c r="J377" s="194"/>
      <c r="K377" s="194"/>
      <c r="L377" s="194"/>
      <c r="M377" s="194"/>
      <c r="N377" s="194"/>
      <c r="O377" s="194"/>
      <c r="P377" s="194"/>
      <c r="Q377" s="194"/>
      <c r="R377" s="194"/>
      <c r="S377" s="194"/>
      <c r="T377" s="194"/>
      <c r="U377" s="194"/>
      <c r="V377" s="194"/>
      <c r="W377" s="194"/>
      <c r="X377" s="194"/>
    </row>
    <row r="378" spans="3:24" ht="14.25" customHeight="1" x14ac:dyDescent="0.2">
      <c r="C378" s="194"/>
      <c r="D378" s="194"/>
      <c r="E378" s="194"/>
      <c r="F378" s="194"/>
      <c r="G378" s="225"/>
      <c r="H378" s="225"/>
      <c r="I378" s="194"/>
      <c r="J378" s="194"/>
      <c r="K378" s="194"/>
      <c r="L378" s="194"/>
      <c r="M378" s="194"/>
      <c r="N378" s="194"/>
      <c r="O378" s="194"/>
      <c r="P378" s="194"/>
      <c r="Q378" s="194"/>
      <c r="R378" s="194"/>
      <c r="S378" s="194"/>
      <c r="T378" s="194"/>
      <c r="U378" s="194"/>
      <c r="V378" s="194"/>
      <c r="W378" s="194"/>
      <c r="X378" s="194"/>
    </row>
    <row r="379" spans="3:24" ht="14.25" customHeight="1" x14ac:dyDescent="0.2">
      <c r="C379" s="194"/>
      <c r="D379" s="194"/>
      <c r="E379" s="194"/>
      <c r="F379" s="194"/>
      <c r="G379" s="225"/>
      <c r="H379" s="225"/>
      <c r="I379" s="194"/>
      <c r="J379" s="194"/>
      <c r="K379" s="194"/>
      <c r="L379" s="194"/>
      <c r="M379" s="194"/>
      <c r="N379" s="194"/>
      <c r="O379" s="194"/>
      <c r="P379" s="194"/>
      <c r="Q379" s="194"/>
      <c r="R379" s="194"/>
      <c r="S379" s="194"/>
      <c r="T379" s="194"/>
      <c r="U379" s="194"/>
      <c r="V379" s="194"/>
      <c r="W379" s="194"/>
      <c r="X379" s="194"/>
    </row>
    <row r="380" spans="3:24" ht="14.25" customHeight="1" x14ac:dyDescent="0.2">
      <c r="C380" s="194"/>
      <c r="D380" s="194"/>
      <c r="E380" s="194"/>
      <c r="F380" s="194"/>
      <c r="G380" s="225"/>
      <c r="H380" s="225"/>
      <c r="I380" s="194"/>
      <c r="J380" s="194"/>
      <c r="K380" s="194"/>
      <c r="L380" s="194"/>
      <c r="M380" s="194"/>
      <c r="N380" s="194"/>
      <c r="O380" s="194"/>
      <c r="P380" s="194"/>
      <c r="Q380" s="194"/>
      <c r="R380" s="194"/>
      <c r="S380" s="194"/>
      <c r="T380" s="194"/>
      <c r="U380" s="194"/>
      <c r="V380" s="194"/>
      <c r="W380" s="194"/>
      <c r="X380" s="194"/>
    </row>
    <row r="381" spans="3:24" ht="14.25" customHeight="1" x14ac:dyDescent="0.2">
      <c r="C381" s="194"/>
      <c r="D381" s="194"/>
      <c r="E381" s="194"/>
      <c r="F381" s="194"/>
      <c r="G381" s="225"/>
      <c r="H381" s="225"/>
      <c r="I381" s="194"/>
      <c r="J381" s="194"/>
      <c r="K381" s="194"/>
      <c r="L381" s="194"/>
      <c r="M381" s="194"/>
      <c r="N381" s="194"/>
      <c r="O381" s="194"/>
      <c r="P381" s="194"/>
      <c r="Q381" s="194"/>
      <c r="R381" s="194"/>
      <c r="S381" s="194"/>
      <c r="T381" s="194"/>
      <c r="U381" s="194"/>
      <c r="V381" s="194"/>
      <c r="W381" s="194"/>
      <c r="X381" s="194"/>
    </row>
    <row r="382" spans="3:24" ht="14.25" customHeight="1" x14ac:dyDescent="0.2">
      <c r="C382" s="194"/>
      <c r="D382" s="194"/>
      <c r="E382" s="194"/>
      <c r="F382" s="194"/>
      <c r="G382" s="225"/>
      <c r="H382" s="225"/>
      <c r="I382" s="194"/>
      <c r="J382" s="194"/>
      <c r="K382" s="194"/>
      <c r="L382" s="194"/>
      <c r="M382" s="194"/>
      <c r="N382" s="194"/>
      <c r="O382" s="194"/>
      <c r="P382" s="194"/>
      <c r="Q382" s="194"/>
      <c r="R382" s="194"/>
      <c r="S382" s="194"/>
      <c r="T382" s="194"/>
      <c r="U382" s="194"/>
      <c r="V382" s="194"/>
      <c r="W382" s="194"/>
      <c r="X382" s="194"/>
    </row>
    <row r="383" spans="3:24" ht="14.25" customHeight="1" x14ac:dyDescent="0.2">
      <c r="C383" s="194"/>
      <c r="D383" s="194"/>
      <c r="E383" s="194"/>
      <c r="F383" s="194"/>
      <c r="G383" s="225"/>
      <c r="H383" s="225"/>
      <c r="I383" s="194"/>
      <c r="J383" s="194"/>
      <c r="K383" s="194"/>
      <c r="L383" s="194"/>
      <c r="M383" s="194"/>
      <c r="N383" s="194"/>
      <c r="O383" s="194"/>
      <c r="P383" s="194"/>
      <c r="Q383" s="194"/>
      <c r="R383" s="194"/>
      <c r="S383" s="194"/>
      <c r="T383" s="194"/>
      <c r="U383" s="194"/>
      <c r="V383" s="194"/>
      <c r="W383" s="194"/>
      <c r="X383" s="194"/>
    </row>
    <row r="384" spans="3:24" ht="14.25" customHeight="1" x14ac:dyDescent="0.2">
      <c r="C384" s="194"/>
      <c r="D384" s="194"/>
      <c r="E384" s="194"/>
      <c r="F384" s="194"/>
      <c r="G384" s="225"/>
      <c r="H384" s="225"/>
      <c r="I384" s="194"/>
      <c r="J384" s="194"/>
      <c r="K384" s="194"/>
      <c r="L384" s="194"/>
      <c r="M384" s="194"/>
      <c r="N384" s="194"/>
      <c r="O384" s="194"/>
      <c r="P384" s="194"/>
      <c r="Q384" s="194"/>
      <c r="R384" s="194"/>
      <c r="S384" s="194"/>
      <c r="T384" s="194"/>
      <c r="U384" s="194"/>
      <c r="V384" s="194"/>
      <c r="W384" s="194"/>
      <c r="X384" s="194"/>
    </row>
    <row r="385" spans="3:24" ht="14.25" customHeight="1" x14ac:dyDescent="0.2">
      <c r="C385" s="194"/>
      <c r="D385" s="194"/>
      <c r="E385" s="194"/>
      <c r="F385" s="194"/>
      <c r="G385" s="225"/>
      <c r="H385" s="225"/>
      <c r="I385" s="194"/>
      <c r="J385" s="194"/>
      <c r="K385" s="194"/>
      <c r="L385" s="194"/>
      <c r="M385" s="194"/>
      <c r="N385" s="194"/>
      <c r="O385" s="194"/>
      <c r="P385" s="194"/>
      <c r="Q385" s="194"/>
      <c r="R385" s="194"/>
      <c r="S385" s="194"/>
      <c r="T385" s="194"/>
      <c r="U385" s="194"/>
      <c r="V385" s="194"/>
      <c r="W385" s="194"/>
      <c r="X385" s="194"/>
    </row>
    <row r="386" spans="3:24" ht="14.25" customHeight="1" x14ac:dyDescent="0.2">
      <c r="C386" s="194"/>
      <c r="D386" s="194"/>
      <c r="E386" s="194"/>
      <c r="F386" s="194"/>
      <c r="G386" s="225"/>
      <c r="H386" s="225"/>
      <c r="I386" s="194"/>
      <c r="J386" s="194"/>
      <c r="K386" s="194"/>
      <c r="L386" s="194"/>
      <c r="M386" s="194"/>
      <c r="N386" s="194"/>
      <c r="O386" s="194"/>
      <c r="P386" s="194"/>
      <c r="Q386" s="194"/>
      <c r="R386" s="194"/>
      <c r="S386" s="194"/>
      <c r="T386" s="194"/>
      <c r="U386" s="194"/>
      <c r="V386" s="194"/>
      <c r="W386" s="194"/>
      <c r="X386" s="194"/>
    </row>
    <row r="387" spans="3:24" ht="14.25" customHeight="1" x14ac:dyDescent="0.2">
      <c r="C387" s="194"/>
      <c r="D387" s="194"/>
      <c r="E387" s="194"/>
      <c r="F387" s="194"/>
      <c r="G387" s="225"/>
      <c r="H387" s="225"/>
      <c r="I387" s="194"/>
      <c r="J387" s="194"/>
      <c r="K387" s="194"/>
      <c r="L387" s="194"/>
      <c r="M387" s="194"/>
      <c r="N387" s="194"/>
      <c r="O387" s="194"/>
      <c r="P387" s="194"/>
      <c r="Q387" s="194"/>
      <c r="R387" s="194"/>
      <c r="S387" s="194"/>
      <c r="T387" s="194"/>
      <c r="U387" s="194"/>
      <c r="V387" s="194"/>
      <c r="W387" s="194"/>
      <c r="X387" s="194"/>
    </row>
    <row r="388" spans="3:24" ht="14.25" customHeight="1" x14ac:dyDescent="0.2">
      <c r="C388" s="194"/>
      <c r="D388" s="194"/>
      <c r="E388" s="194"/>
      <c r="F388" s="194"/>
      <c r="G388" s="225"/>
      <c r="H388" s="225"/>
      <c r="I388" s="194"/>
      <c r="J388" s="194"/>
      <c r="K388" s="194"/>
      <c r="L388" s="194"/>
      <c r="M388" s="194"/>
      <c r="N388" s="194"/>
      <c r="O388" s="194"/>
      <c r="P388" s="194"/>
      <c r="Q388" s="194"/>
      <c r="R388" s="194"/>
      <c r="S388" s="194"/>
      <c r="T388" s="194"/>
      <c r="U388" s="194"/>
      <c r="V388" s="194"/>
      <c r="W388" s="194"/>
      <c r="X388" s="194"/>
    </row>
    <row r="389" spans="3:24" ht="14.25" customHeight="1" x14ac:dyDescent="0.2">
      <c r="C389" s="194"/>
      <c r="D389" s="194"/>
      <c r="E389" s="194"/>
      <c r="F389" s="194"/>
      <c r="G389" s="225"/>
      <c r="H389" s="225"/>
      <c r="I389" s="194"/>
      <c r="J389" s="194"/>
      <c r="K389" s="194"/>
      <c r="L389" s="194"/>
      <c r="M389" s="194"/>
      <c r="N389" s="194"/>
      <c r="O389" s="194"/>
      <c r="P389" s="194"/>
      <c r="Q389" s="194"/>
      <c r="R389" s="194"/>
      <c r="S389" s="194"/>
      <c r="T389" s="194"/>
      <c r="U389" s="194"/>
      <c r="V389" s="194"/>
      <c r="W389" s="194"/>
      <c r="X389" s="194"/>
    </row>
    <row r="390" spans="3:24" ht="14.25" customHeight="1" x14ac:dyDescent="0.2">
      <c r="C390" s="194"/>
      <c r="D390" s="194"/>
      <c r="E390" s="194"/>
      <c r="F390" s="194"/>
      <c r="G390" s="225"/>
      <c r="H390" s="225"/>
      <c r="I390" s="194"/>
      <c r="J390" s="194"/>
      <c r="K390" s="194"/>
      <c r="L390" s="194"/>
      <c r="M390" s="194"/>
      <c r="N390" s="194"/>
      <c r="O390" s="194"/>
      <c r="P390" s="194"/>
      <c r="Q390" s="194"/>
      <c r="R390" s="194"/>
      <c r="S390" s="194"/>
      <c r="T390" s="194"/>
      <c r="U390" s="194"/>
      <c r="V390" s="194"/>
      <c r="W390" s="194"/>
      <c r="X390" s="194"/>
    </row>
    <row r="391" spans="3:24" ht="14.25" customHeight="1" x14ac:dyDescent="0.2">
      <c r="C391" s="194"/>
      <c r="D391" s="194"/>
      <c r="E391" s="194"/>
      <c r="F391" s="194"/>
      <c r="G391" s="225"/>
      <c r="H391" s="225"/>
      <c r="I391" s="194"/>
      <c r="J391" s="194"/>
      <c r="K391" s="194"/>
      <c r="L391" s="194"/>
      <c r="M391" s="194"/>
      <c r="N391" s="194"/>
      <c r="O391" s="194"/>
      <c r="P391" s="194"/>
      <c r="Q391" s="194"/>
      <c r="R391" s="194"/>
      <c r="S391" s="194"/>
      <c r="T391" s="194"/>
      <c r="U391" s="194"/>
      <c r="V391" s="194"/>
      <c r="W391" s="194"/>
      <c r="X391" s="194"/>
    </row>
    <row r="392" spans="3:24" ht="14.25" customHeight="1" x14ac:dyDescent="0.2">
      <c r="C392" s="194"/>
      <c r="D392" s="194"/>
      <c r="E392" s="194"/>
      <c r="F392" s="194"/>
      <c r="G392" s="225"/>
      <c r="H392" s="225"/>
      <c r="I392" s="194"/>
      <c r="J392" s="194"/>
      <c r="K392" s="194"/>
      <c r="L392" s="194"/>
      <c r="M392" s="194"/>
      <c r="N392" s="194"/>
      <c r="O392" s="194"/>
      <c r="P392" s="194"/>
      <c r="Q392" s="194"/>
      <c r="R392" s="194"/>
      <c r="S392" s="194"/>
      <c r="T392" s="194"/>
      <c r="U392" s="194"/>
      <c r="V392" s="194"/>
      <c r="W392" s="194"/>
      <c r="X392" s="194"/>
    </row>
    <row r="393" spans="3:24" ht="14.25" customHeight="1" x14ac:dyDescent="0.2">
      <c r="C393" s="194"/>
      <c r="D393" s="194"/>
      <c r="E393" s="194"/>
      <c r="F393" s="194"/>
      <c r="G393" s="225"/>
      <c r="H393" s="225"/>
      <c r="I393" s="194"/>
      <c r="J393" s="194"/>
      <c r="K393" s="194"/>
      <c r="L393" s="194"/>
      <c r="M393" s="194"/>
      <c r="N393" s="194"/>
      <c r="O393" s="194"/>
      <c r="P393" s="194"/>
      <c r="Q393" s="194"/>
      <c r="R393" s="194"/>
      <c r="S393" s="194"/>
      <c r="T393" s="194"/>
      <c r="U393" s="194"/>
      <c r="V393" s="194"/>
      <c r="W393" s="194"/>
      <c r="X393" s="194"/>
    </row>
    <row r="394" spans="3:24" ht="14.25" customHeight="1" x14ac:dyDescent="0.2">
      <c r="C394" s="194"/>
      <c r="D394" s="194"/>
      <c r="E394" s="194"/>
      <c r="F394" s="194"/>
      <c r="G394" s="225"/>
      <c r="H394" s="225"/>
      <c r="I394" s="194"/>
      <c r="J394" s="194"/>
      <c r="K394" s="194"/>
      <c r="L394" s="194"/>
      <c r="M394" s="194"/>
      <c r="N394" s="194"/>
      <c r="O394" s="194"/>
      <c r="P394" s="194"/>
      <c r="Q394" s="194"/>
      <c r="R394" s="194"/>
      <c r="S394" s="194"/>
      <c r="T394" s="194"/>
      <c r="U394" s="194"/>
      <c r="V394" s="194"/>
      <c r="W394" s="194"/>
      <c r="X394" s="194"/>
    </row>
    <row r="395" spans="3:24" ht="14.25" customHeight="1" x14ac:dyDescent="0.2">
      <c r="C395" s="194"/>
      <c r="D395" s="194"/>
      <c r="E395" s="194"/>
      <c r="F395" s="194"/>
      <c r="G395" s="225"/>
      <c r="H395" s="225"/>
      <c r="I395" s="194"/>
      <c r="J395" s="194"/>
      <c r="K395" s="194"/>
      <c r="L395" s="194"/>
      <c r="M395" s="194"/>
      <c r="N395" s="194"/>
      <c r="O395" s="194"/>
      <c r="P395" s="194"/>
      <c r="Q395" s="194"/>
      <c r="R395" s="194"/>
      <c r="S395" s="194"/>
      <c r="T395" s="194"/>
      <c r="U395" s="194"/>
      <c r="V395" s="194"/>
      <c r="W395" s="194"/>
      <c r="X395" s="194"/>
    </row>
    <row r="396" spans="3:24" ht="14.25" customHeight="1" x14ac:dyDescent="0.2">
      <c r="C396" s="194"/>
      <c r="D396" s="194"/>
      <c r="E396" s="194"/>
      <c r="F396" s="194"/>
      <c r="G396" s="225"/>
      <c r="H396" s="225"/>
      <c r="I396" s="194"/>
      <c r="J396" s="194"/>
      <c r="K396" s="194"/>
      <c r="L396" s="194"/>
      <c r="M396" s="194"/>
      <c r="N396" s="194"/>
      <c r="O396" s="194"/>
      <c r="P396" s="194"/>
      <c r="Q396" s="194"/>
      <c r="R396" s="194"/>
      <c r="S396" s="194"/>
      <c r="T396" s="194"/>
      <c r="U396" s="194"/>
      <c r="V396" s="194"/>
      <c r="W396" s="194"/>
      <c r="X396" s="194"/>
    </row>
    <row r="397" spans="3:24" ht="14.25" customHeight="1" x14ac:dyDescent="0.2">
      <c r="C397" s="194"/>
      <c r="D397" s="194"/>
      <c r="E397" s="194"/>
      <c r="F397" s="194"/>
      <c r="G397" s="225"/>
      <c r="H397" s="225"/>
      <c r="I397" s="194"/>
      <c r="J397" s="194"/>
      <c r="K397" s="194"/>
      <c r="L397" s="194"/>
      <c r="M397" s="194"/>
      <c r="N397" s="194"/>
      <c r="O397" s="194"/>
      <c r="P397" s="194"/>
      <c r="Q397" s="194"/>
      <c r="R397" s="194"/>
      <c r="S397" s="194"/>
      <c r="T397" s="194"/>
      <c r="U397" s="194"/>
      <c r="V397" s="194"/>
      <c r="W397" s="194"/>
      <c r="X397" s="194"/>
    </row>
    <row r="398" spans="3:24" ht="14.25" customHeight="1" x14ac:dyDescent="0.2">
      <c r="C398" s="194"/>
      <c r="D398" s="194"/>
      <c r="E398" s="194"/>
      <c r="F398" s="194"/>
      <c r="G398" s="225"/>
      <c r="H398" s="225"/>
      <c r="I398" s="194"/>
      <c r="J398" s="194"/>
      <c r="K398" s="194"/>
      <c r="L398" s="194"/>
      <c r="M398" s="194"/>
      <c r="N398" s="194"/>
      <c r="O398" s="194"/>
      <c r="P398" s="194"/>
      <c r="Q398" s="194"/>
      <c r="R398" s="194"/>
      <c r="S398" s="194"/>
      <c r="T398" s="194"/>
      <c r="U398" s="194"/>
      <c r="V398" s="194"/>
      <c r="W398" s="194"/>
      <c r="X398" s="194"/>
    </row>
    <row r="399" spans="3:24" ht="14.25" customHeight="1" x14ac:dyDescent="0.2">
      <c r="C399" s="194"/>
      <c r="D399" s="194"/>
      <c r="E399" s="194"/>
      <c r="F399" s="194"/>
      <c r="G399" s="225"/>
      <c r="H399" s="225"/>
      <c r="I399" s="194"/>
      <c r="J399" s="194"/>
      <c r="K399" s="194"/>
      <c r="L399" s="194"/>
      <c r="M399" s="194"/>
      <c r="N399" s="194"/>
      <c r="O399" s="194"/>
      <c r="P399" s="194"/>
      <c r="Q399" s="194"/>
      <c r="R399" s="194"/>
      <c r="S399" s="194"/>
      <c r="T399" s="194"/>
      <c r="U399" s="194"/>
      <c r="V399" s="194"/>
      <c r="W399" s="194"/>
      <c r="X399" s="194"/>
    </row>
    <row r="400" spans="3:24" ht="14.25" customHeight="1" x14ac:dyDescent="0.2">
      <c r="C400" s="194"/>
      <c r="D400" s="194"/>
      <c r="E400" s="194"/>
      <c r="F400" s="194"/>
      <c r="G400" s="225"/>
      <c r="H400" s="225"/>
      <c r="I400" s="194"/>
      <c r="J400" s="194"/>
      <c r="K400" s="194"/>
      <c r="L400" s="194"/>
      <c r="M400" s="194"/>
      <c r="N400" s="194"/>
      <c r="O400" s="194"/>
      <c r="P400" s="194"/>
      <c r="Q400" s="194"/>
      <c r="R400" s="194"/>
      <c r="S400" s="194"/>
      <c r="T400" s="194"/>
      <c r="U400" s="194"/>
      <c r="V400" s="194"/>
      <c r="W400" s="194"/>
      <c r="X400" s="194"/>
    </row>
    <row r="401" spans="3:24" ht="14.25" customHeight="1" x14ac:dyDescent="0.2">
      <c r="C401" s="194"/>
      <c r="D401" s="194"/>
      <c r="E401" s="194"/>
      <c r="F401" s="194"/>
      <c r="G401" s="225"/>
      <c r="H401" s="225"/>
      <c r="I401" s="194"/>
      <c r="J401" s="194"/>
      <c r="K401" s="194"/>
      <c r="L401" s="194"/>
      <c r="M401" s="194"/>
      <c r="N401" s="194"/>
      <c r="O401" s="194"/>
      <c r="P401" s="194"/>
      <c r="Q401" s="194"/>
      <c r="R401" s="194"/>
      <c r="S401" s="194"/>
      <c r="T401" s="194"/>
      <c r="U401" s="194"/>
      <c r="V401" s="194"/>
      <c r="W401" s="194"/>
      <c r="X401" s="194"/>
    </row>
    <row r="402" spans="3:24" ht="14.25" customHeight="1" x14ac:dyDescent="0.2">
      <c r="C402" s="194"/>
      <c r="D402" s="194"/>
      <c r="E402" s="194"/>
      <c r="F402" s="194"/>
      <c r="G402" s="225"/>
      <c r="H402" s="225"/>
      <c r="I402" s="194"/>
      <c r="J402" s="194"/>
      <c r="K402" s="194"/>
      <c r="L402" s="194"/>
      <c r="M402" s="194"/>
      <c r="N402" s="194"/>
      <c r="O402" s="194"/>
      <c r="P402" s="194"/>
      <c r="Q402" s="194"/>
      <c r="R402" s="194"/>
      <c r="S402" s="194"/>
      <c r="T402" s="194"/>
      <c r="U402" s="194"/>
      <c r="V402" s="194"/>
      <c r="W402" s="194"/>
      <c r="X402" s="194"/>
    </row>
    <row r="403" spans="3:24" ht="14.25" customHeight="1" x14ac:dyDescent="0.2">
      <c r="C403" s="194"/>
      <c r="D403" s="194"/>
      <c r="E403" s="194"/>
      <c r="F403" s="194"/>
      <c r="G403" s="225"/>
      <c r="H403" s="225"/>
      <c r="I403" s="194"/>
      <c r="J403" s="194"/>
      <c r="K403" s="194"/>
      <c r="L403" s="194"/>
      <c r="M403" s="194"/>
      <c r="N403" s="194"/>
      <c r="O403" s="194"/>
      <c r="P403" s="194"/>
      <c r="Q403" s="194"/>
      <c r="R403" s="194"/>
      <c r="S403" s="194"/>
      <c r="T403" s="194"/>
      <c r="U403" s="194"/>
      <c r="V403" s="194"/>
      <c r="W403" s="194"/>
      <c r="X403" s="194"/>
    </row>
    <row r="404" spans="3:24" ht="14.25" customHeight="1" x14ac:dyDescent="0.2">
      <c r="C404" s="194"/>
      <c r="D404" s="194"/>
      <c r="E404" s="194"/>
      <c r="F404" s="194"/>
      <c r="G404" s="225"/>
      <c r="H404" s="225"/>
      <c r="I404" s="194"/>
      <c r="J404" s="194"/>
      <c r="K404" s="194"/>
      <c r="L404" s="194"/>
      <c r="M404" s="194"/>
      <c r="N404" s="194"/>
      <c r="O404" s="194"/>
      <c r="P404" s="194"/>
      <c r="Q404" s="194"/>
      <c r="R404" s="194"/>
      <c r="S404" s="194"/>
      <c r="T404" s="194"/>
      <c r="U404" s="194"/>
      <c r="V404" s="194"/>
      <c r="W404" s="194"/>
      <c r="X404" s="194"/>
    </row>
    <row r="405" spans="3:24" ht="14.25" customHeight="1" x14ac:dyDescent="0.2">
      <c r="C405" s="194"/>
      <c r="D405" s="194"/>
      <c r="E405" s="194"/>
      <c r="F405" s="194"/>
      <c r="G405" s="225"/>
      <c r="H405" s="225"/>
      <c r="I405" s="194"/>
      <c r="J405" s="194"/>
      <c r="K405" s="194"/>
      <c r="L405" s="194"/>
      <c r="M405" s="194"/>
      <c r="N405" s="194"/>
      <c r="O405" s="194"/>
      <c r="P405" s="194"/>
      <c r="Q405" s="194"/>
      <c r="R405" s="194"/>
      <c r="S405" s="194"/>
      <c r="T405" s="194"/>
      <c r="U405" s="194"/>
      <c r="V405" s="194"/>
      <c r="W405" s="194"/>
      <c r="X405" s="194"/>
    </row>
    <row r="406" spans="3:24" ht="14.25" customHeight="1" x14ac:dyDescent="0.2">
      <c r="C406" s="194"/>
      <c r="D406" s="194"/>
      <c r="E406" s="194"/>
      <c r="F406" s="194"/>
      <c r="G406" s="225"/>
      <c r="H406" s="225"/>
      <c r="I406" s="194"/>
      <c r="J406" s="194"/>
      <c r="K406" s="194"/>
      <c r="L406" s="194"/>
      <c r="M406" s="194"/>
      <c r="N406" s="194"/>
      <c r="O406" s="194"/>
      <c r="P406" s="194"/>
      <c r="Q406" s="194"/>
      <c r="R406" s="194"/>
      <c r="S406" s="194"/>
      <c r="T406" s="194"/>
      <c r="U406" s="194"/>
      <c r="V406" s="194"/>
      <c r="W406" s="194"/>
      <c r="X406" s="194"/>
    </row>
    <row r="407" spans="3:24" ht="14.25" customHeight="1" x14ac:dyDescent="0.2">
      <c r="C407" s="194"/>
      <c r="D407" s="194"/>
      <c r="E407" s="194"/>
      <c r="F407" s="194"/>
      <c r="G407" s="225"/>
      <c r="H407" s="225"/>
      <c r="I407" s="194"/>
      <c r="J407" s="194"/>
      <c r="K407" s="194"/>
      <c r="L407" s="194"/>
      <c r="M407" s="194"/>
      <c r="N407" s="194"/>
      <c r="O407" s="194"/>
      <c r="P407" s="194"/>
      <c r="Q407" s="194"/>
      <c r="R407" s="194"/>
      <c r="S407" s="194"/>
      <c r="T407" s="194"/>
      <c r="U407" s="194"/>
      <c r="V407" s="194"/>
      <c r="W407" s="194"/>
      <c r="X407" s="194"/>
    </row>
    <row r="408" spans="3:24" ht="14.25" customHeight="1" x14ac:dyDescent="0.2">
      <c r="C408" s="194"/>
      <c r="D408" s="194"/>
      <c r="E408" s="194"/>
      <c r="F408" s="194"/>
      <c r="G408" s="225"/>
      <c r="H408" s="225"/>
      <c r="I408" s="194"/>
      <c r="J408" s="194"/>
      <c r="K408" s="194"/>
      <c r="L408" s="194"/>
      <c r="M408" s="194"/>
      <c r="N408" s="194"/>
      <c r="O408" s="194"/>
      <c r="P408" s="194"/>
      <c r="Q408" s="194"/>
      <c r="R408" s="194"/>
      <c r="S408" s="194"/>
      <c r="T408" s="194"/>
      <c r="U408" s="194"/>
      <c r="V408" s="194"/>
      <c r="W408" s="194"/>
      <c r="X408" s="194"/>
    </row>
    <row r="409" spans="3:24" ht="14.25" customHeight="1" x14ac:dyDescent="0.2">
      <c r="C409" s="194"/>
      <c r="D409" s="194"/>
      <c r="E409" s="194"/>
      <c r="F409" s="194"/>
      <c r="G409" s="225"/>
      <c r="H409" s="225"/>
      <c r="I409" s="194"/>
      <c r="J409" s="194"/>
      <c r="K409" s="194"/>
      <c r="L409" s="194"/>
      <c r="M409" s="194"/>
      <c r="N409" s="194"/>
      <c r="O409" s="194"/>
      <c r="P409" s="194"/>
      <c r="Q409" s="194"/>
      <c r="R409" s="194"/>
      <c r="S409" s="194"/>
      <c r="T409" s="194"/>
      <c r="U409" s="194"/>
      <c r="V409" s="194"/>
      <c r="W409" s="194"/>
      <c r="X409" s="194"/>
    </row>
    <row r="410" spans="3:24" ht="14.25" customHeight="1" x14ac:dyDescent="0.2">
      <c r="C410" s="194"/>
      <c r="D410" s="194"/>
      <c r="E410" s="194"/>
      <c r="F410" s="194"/>
      <c r="G410" s="225"/>
      <c r="H410" s="225"/>
      <c r="I410" s="194"/>
      <c r="J410" s="194"/>
      <c r="K410" s="194"/>
      <c r="L410" s="194"/>
      <c r="M410" s="194"/>
      <c r="N410" s="194"/>
      <c r="O410" s="194"/>
      <c r="P410" s="194"/>
      <c r="Q410" s="194"/>
      <c r="R410" s="194"/>
      <c r="S410" s="194"/>
      <c r="T410" s="194"/>
      <c r="U410" s="194"/>
      <c r="V410" s="194"/>
      <c r="W410" s="194"/>
      <c r="X410" s="194"/>
    </row>
    <row r="411" spans="3:24" ht="14.25" customHeight="1" x14ac:dyDescent="0.2">
      <c r="C411" s="194"/>
      <c r="D411" s="194"/>
      <c r="E411" s="194"/>
      <c r="F411" s="194"/>
      <c r="G411" s="225"/>
      <c r="H411" s="225"/>
      <c r="I411" s="194"/>
      <c r="J411" s="194"/>
      <c r="K411" s="194"/>
      <c r="L411" s="194"/>
      <c r="M411" s="194"/>
      <c r="N411" s="194"/>
      <c r="O411" s="194"/>
      <c r="P411" s="194"/>
      <c r="Q411" s="194"/>
      <c r="R411" s="194"/>
      <c r="S411" s="194"/>
      <c r="T411" s="194"/>
      <c r="U411" s="194"/>
      <c r="V411" s="194"/>
      <c r="W411" s="194"/>
      <c r="X411" s="194"/>
    </row>
    <row r="412" spans="3:24" ht="14.25" customHeight="1" x14ac:dyDescent="0.2">
      <c r="C412" s="194"/>
      <c r="D412" s="194"/>
      <c r="E412" s="194"/>
      <c r="F412" s="194"/>
      <c r="G412" s="225"/>
      <c r="H412" s="225"/>
      <c r="I412" s="194"/>
      <c r="J412" s="194"/>
      <c r="K412" s="194"/>
      <c r="L412" s="194"/>
      <c r="M412" s="194"/>
      <c r="N412" s="194"/>
      <c r="O412" s="194"/>
      <c r="P412" s="194"/>
      <c r="Q412" s="194"/>
      <c r="R412" s="194"/>
      <c r="S412" s="194"/>
      <c r="T412" s="194"/>
      <c r="U412" s="194"/>
      <c r="V412" s="194"/>
      <c r="W412" s="194"/>
      <c r="X412" s="194"/>
    </row>
    <row r="413" spans="3:24" ht="14.25" customHeight="1" x14ac:dyDescent="0.2">
      <c r="C413" s="194"/>
      <c r="D413" s="194"/>
      <c r="E413" s="194"/>
      <c r="F413" s="194"/>
      <c r="G413" s="225"/>
      <c r="H413" s="225"/>
      <c r="I413" s="194"/>
      <c r="J413" s="194"/>
      <c r="K413" s="194"/>
      <c r="L413" s="194"/>
      <c r="M413" s="194"/>
      <c r="N413" s="194"/>
      <c r="O413" s="194"/>
      <c r="P413" s="194"/>
      <c r="Q413" s="194"/>
      <c r="R413" s="194"/>
      <c r="S413" s="194"/>
      <c r="T413" s="194"/>
      <c r="U413" s="194"/>
      <c r="V413" s="194"/>
      <c r="W413" s="194"/>
      <c r="X413" s="194"/>
    </row>
    <row r="414" spans="3:24" ht="14.25" customHeight="1" x14ac:dyDescent="0.2">
      <c r="C414" s="194"/>
      <c r="D414" s="194"/>
      <c r="E414" s="194"/>
      <c r="F414" s="194"/>
      <c r="G414" s="225"/>
      <c r="H414" s="225"/>
      <c r="I414" s="194"/>
      <c r="J414" s="194"/>
      <c r="K414" s="194"/>
      <c r="L414" s="194"/>
      <c r="M414" s="194"/>
      <c r="N414" s="194"/>
      <c r="O414" s="194"/>
      <c r="P414" s="194"/>
      <c r="Q414" s="194"/>
      <c r="R414" s="194"/>
      <c r="S414" s="194"/>
      <c r="T414" s="194"/>
      <c r="U414" s="194"/>
      <c r="V414" s="194"/>
      <c r="W414" s="194"/>
      <c r="X414" s="194"/>
    </row>
    <row r="415" spans="3:24" ht="14.25" customHeight="1" x14ac:dyDescent="0.2">
      <c r="C415" s="194"/>
      <c r="D415" s="194"/>
      <c r="E415" s="194"/>
      <c r="F415" s="194"/>
      <c r="G415" s="225"/>
      <c r="H415" s="225"/>
      <c r="I415" s="194"/>
      <c r="J415" s="194"/>
      <c r="K415" s="194"/>
      <c r="L415" s="194"/>
      <c r="M415" s="194"/>
      <c r="N415" s="194"/>
      <c r="O415" s="194"/>
      <c r="P415" s="194"/>
      <c r="Q415" s="194"/>
      <c r="R415" s="194"/>
      <c r="S415" s="194"/>
      <c r="T415" s="194"/>
      <c r="U415" s="194"/>
      <c r="V415" s="194"/>
      <c r="W415" s="194"/>
      <c r="X415" s="194"/>
    </row>
    <row r="416" spans="3:24" ht="14.25" customHeight="1" x14ac:dyDescent="0.2">
      <c r="C416" s="194"/>
      <c r="D416" s="194"/>
      <c r="E416" s="194"/>
      <c r="F416" s="194"/>
      <c r="G416" s="225"/>
      <c r="H416" s="225"/>
      <c r="I416" s="194"/>
      <c r="J416" s="194"/>
      <c r="K416" s="194"/>
      <c r="L416" s="194"/>
      <c r="M416" s="194"/>
      <c r="N416" s="194"/>
      <c r="O416" s="194"/>
      <c r="P416" s="194"/>
      <c r="Q416" s="194"/>
      <c r="R416" s="194"/>
      <c r="S416" s="194"/>
      <c r="T416" s="194"/>
      <c r="U416" s="194"/>
      <c r="V416" s="194"/>
      <c r="W416" s="194"/>
      <c r="X416" s="194"/>
    </row>
    <row r="417" spans="3:24" ht="14.25" customHeight="1" x14ac:dyDescent="0.2">
      <c r="C417" s="194"/>
      <c r="D417" s="194"/>
      <c r="E417" s="194"/>
      <c r="F417" s="194"/>
      <c r="G417" s="225"/>
      <c r="H417" s="225"/>
      <c r="I417" s="194"/>
      <c r="J417" s="194"/>
      <c r="K417" s="194"/>
      <c r="L417" s="194"/>
      <c r="M417" s="194"/>
      <c r="N417" s="194"/>
      <c r="O417" s="194"/>
      <c r="P417" s="194"/>
      <c r="Q417" s="194"/>
      <c r="R417" s="194"/>
      <c r="S417" s="194"/>
      <c r="T417" s="194"/>
      <c r="U417" s="194"/>
      <c r="V417" s="194"/>
      <c r="W417" s="194"/>
      <c r="X417" s="194"/>
    </row>
    <row r="418" spans="3:24" ht="14.25" customHeight="1" x14ac:dyDescent="0.2">
      <c r="C418" s="194"/>
      <c r="D418" s="194"/>
      <c r="E418" s="194"/>
      <c r="F418" s="194"/>
      <c r="G418" s="225"/>
      <c r="H418" s="225"/>
      <c r="I418" s="194"/>
      <c r="J418" s="194"/>
      <c r="K418" s="194"/>
      <c r="L418" s="194"/>
      <c r="M418" s="194"/>
      <c r="N418" s="194"/>
      <c r="O418" s="194"/>
      <c r="P418" s="194"/>
      <c r="Q418" s="194"/>
      <c r="R418" s="194"/>
      <c r="S418" s="194"/>
      <c r="T418" s="194"/>
      <c r="U418" s="194"/>
      <c r="V418" s="194"/>
      <c r="W418" s="194"/>
      <c r="X418" s="194"/>
    </row>
    <row r="419" spans="3:24" ht="14.25" customHeight="1" x14ac:dyDescent="0.2">
      <c r="C419" s="194"/>
      <c r="D419" s="194"/>
      <c r="E419" s="194"/>
      <c r="F419" s="194"/>
      <c r="G419" s="225"/>
      <c r="H419" s="225"/>
      <c r="I419" s="194"/>
      <c r="J419" s="194"/>
      <c r="K419" s="194"/>
      <c r="L419" s="194"/>
      <c r="M419" s="194"/>
      <c r="N419" s="194"/>
      <c r="O419" s="194"/>
      <c r="P419" s="194"/>
      <c r="Q419" s="194"/>
      <c r="R419" s="194"/>
      <c r="S419" s="194"/>
      <c r="T419" s="194"/>
      <c r="U419" s="194"/>
      <c r="V419" s="194"/>
      <c r="W419" s="194"/>
      <c r="X419" s="194"/>
    </row>
    <row r="420" spans="3:24" ht="14.25" customHeight="1" x14ac:dyDescent="0.2">
      <c r="C420" s="194"/>
      <c r="D420" s="194"/>
      <c r="E420" s="194"/>
      <c r="F420" s="194"/>
      <c r="G420" s="225"/>
      <c r="H420" s="225"/>
      <c r="I420" s="194"/>
      <c r="J420" s="194"/>
      <c r="K420" s="194"/>
      <c r="L420" s="194"/>
      <c r="M420" s="194"/>
      <c r="N420" s="194"/>
      <c r="O420" s="194"/>
      <c r="P420" s="194"/>
      <c r="Q420" s="194"/>
      <c r="R420" s="194"/>
      <c r="S420" s="194"/>
      <c r="T420" s="194"/>
      <c r="U420" s="194"/>
      <c r="V420" s="194"/>
      <c r="W420" s="194"/>
      <c r="X420" s="194"/>
    </row>
    <row r="421" spans="3:24" ht="14.25" customHeight="1" x14ac:dyDescent="0.2">
      <c r="C421" s="194"/>
      <c r="D421" s="194"/>
      <c r="E421" s="194"/>
      <c r="F421" s="194"/>
      <c r="G421" s="225"/>
      <c r="H421" s="225"/>
      <c r="I421" s="194"/>
      <c r="J421" s="194"/>
      <c r="K421" s="194"/>
      <c r="L421" s="194"/>
      <c r="M421" s="194"/>
      <c r="N421" s="194"/>
      <c r="O421" s="194"/>
      <c r="P421" s="194"/>
      <c r="Q421" s="194"/>
      <c r="R421" s="194"/>
      <c r="S421" s="194"/>
      <c r="T421" s="194"/>
      <c r="U421" s="194"/>
      <c r="V421" s="194"/>
      <c r="W421" s="194"/>
      <c r="X421" s="194"/>
    </row>
    <row r="422" spans="3:24" ht="14.25" customHeight="1" x14ac:dyDescent="0.2">
      <c r="C422" s="194"/>
      <c r="D422" s="194"/>
      <c r="E422" s="194"/>
      <c r="F422" s="194"/>
      <c r="G422" s="225"/>
      <c r="H422" s="225"/>
      <c r="I422" s="194"/>
      <c r="J422" s="194"/>
      <c r="K422" s="194"/>
      <c r="L422" s="194"/>
      <c r="M422" s="194"/>
      <c r="N422" s="194"/>
      <c r="O422" s="194"/>
      <c r="P422" s="194"/>
      <c r="Q422" s="194"/>
      <c r="R422" s="194"/>
      <c r="S422" s="194"/>
      <c r="T422" s="194"/>
      <c r="U422" s="194"/>
      <c r="V422" s="194"/>
      <c r="W422" s="194"/>
      <c r="X422" s="194"/>
    </row>
    <row r="423" spans="3:24" ht="14.25" customHeight="1" x14ac:dyDescent="0.2">
      <c r="C423" s="194"/>
      <c r="D423" s="194"/>
      <c r="E423" s="194"/>
      <c r="F423" s="194"/>
      <c r="G423" s="225"/>
      <c r="H423" s="225"/>
      <c r="I423" s="194"/>
      <c r="J423" s="194"/>
      <c r="K423" s="194"/>
      <c r="L423" s="194"/>
      <c r="M423" s="194"/>
      <c r="N423" s="194"/>
      <c r="O423" s="194"/>
      <c r="P423" s="194"/>
      <c r="Q423" s="194"/>
      <c r="R423" s="194"/>
      <c r="S423" s="194"/>
      <c r="T423" s="194"/>
      <c r="U423" s="194"/>
      <c r="V423" s="194"/>
      <c r="W423" s="194"/>
      <c r="X423" s="194"/>
    </row>
    <row r="424" spans="3:24" ht="14.25" customHeight="1" x14ac:dyDescent="0.2">
      <c r="C424" s="194"/>
      <c r="D424" s="194"/>
      <c r="E424" s="194"/>
      <c r="F424" s="194"/>
      <c r="G424" s="225"/>
      <c r="H424" s="225"/>
      <c r="I424" s="194"/>
      <c r="J424" s="194"/>
      <c r="K424" s="194"/>
      <c r="L424" s="194"/>
      <c r="M424" s="194"/>
      <c r="N424" s="194"/>
      <c r="O424" s="194"/>
      <c r="P424" s="194"/>
      <c r="Q424" s="194"/>
      <c r="R424" s="194"/>
      <c r="S424" s="194"/>
      <c r="T424" s="194"/>
      <c r="U424" s="194"/>
      <c r="V424" s="194"/>
      <c r="W424" s="194"/>
      <c r="X424" s="194"/>
    </row>
    <row r="425" spans="3:24" ht="14.25" customHeight="1" x14ac:dyDescent="0.2">
      <c r="C425" s="194"/>
      <c r="D425" s="194"/>
      <c r="E425" s="194"/>
      <c r="F425" s="194"/>
      <c r="G425" s="225"/>
      <c r="H425" s="225"/>
      <c r="I425" s="194"/>
      <c r="J425" s="194"/>
      <c r="K425" s="194"/>
      <c r="L425" s="194"/>
      <c r="M425" s="194"/>
      <c r="N425" s="194"/>
      <c r="O425" s="194"/>
      <c r="P425" s="194"/>
      <c r="Q425" s="194"/>
      <c r="R425" s="194"/>
      <c r="S425" s="194"/>
      <c r="T425" s="194"/>
      <c r="U425" s="194"/>
      <c r="V425" s="194"/>
      <c r="W425" s="194"/>
      <c r="X425" s="194"/>
    </row>
    <row r="426" spans="3:24" ht="14.25" customHeight="1" x14ac:dyDescent="0.2">
      <c r="C426" s="194"/>
      <c r="D426" s="194"/>
      <c r="E426" s="194"/>
      <c r="F426" s="194"/>
      <c r="G426" s="225"/>
      <c r="H426" s="225"/>
      <c r="I426" s="194"/>
      <c r="J426" s="194"/>
      <c r="K426" s="194"/>
      <c r="L426" s="194"/>
      <c r="M426" s="194"/>
      <c r="N426" s="194"/>
      <c r="O426" s="194"/>
      <c r="P426" s="194"/>
      <c r="Q426" s="194"/>
      <c r="R426" s="194"/>
      <c r="S426" s="194"/>
      <c r="T426" s="194"/>
      <c r="U426" s="194"/>
      <c r="V426" s="194"/>
      <c r="W426" s="194"/>
      <c r="X426" s="194"/>
    </row>
    <row r="427" spans="3:24" ht="14.25" customHeight="1" x14ac:dyDescent="0.2">
      <c r="C427" s="194"/>
      <c r="D427" s="194"/>
      <c r="E427" s="194"/>
      <c r="F427" s="194"/>
      <c r="G427" s="225"/>
      <c r="H427" s="225"/>
      <c r="I427" s="194"/>
      <c r="J427" s="194"/>
      <c r="K427" s="194"/>
      <c r="L427" s="194"/>
      <c r="M427" s="194"/>
      <c r="N427" s="194"/>
      <c r="O427" s="194"/>
      <c r="P427" s="194"/>
      <c r="Q427" s="194"/>
      <c r="R427" s="194"/>
      <c r="S427" s="194"/>
      <c r="T427" s="194"/>
      <c r="U427" s="194"/>
      <c r="V427" s="194"/>
      <c r="W427" s="194"/>
      <c r="X427" s="194"/>
    </row>
    <row r="428" spans="3:24" ht="14.25" customHeight="1" x14ac:dyDescent="0.2">
      <c r="C428" s="194"/>
      <c r="D428" s="194"/>
      <c r="E428" s="194"/>
      <c r="F428" s="194"/>
      <c r="G428" s="225"/>
      <c r="H428" s="225"/>
      <c r="I428" s="194"/>
      <c r="J428" s="194"/>
      <c r="K428" s="194"/>
      <c r="L428" s="194"/>
      <c r="M428" s="194"/>
      <c r="N428" s="194"/>
      <c r="O428" s="194"/>
      <c r="P428" s="194"/>
      <c r="Q428" s="194"/>
      <c r="R428" s="194"/>
      <c r="S428" s="194"/>
      <c r="T428" s="194"/>
      <c r="U428" s="194"/>
      <c r="V428" s="194"/>
      <c r="W428" s="194"/>
      <c r="X428" s="194"/>
    </row>
    <row r="429" spans="3:24" ht="14.25" customHeight="1" x14ac:dyDescent="0.2">
      <c r="C429" s="194"/>
      <c r="D429" s="194"/>
      <c r="E429" s="194"/>
      <c r="F429" s="194"/>
      <c r="G429" s="225"/>
      <c r="H429" s="225"/>
      <c r="I429" s="194"/>
      <c r="J429" s="194"/>
      <c r="K429" s="194"/>
      <c r="L429" s="194"/>
      <c r="M429" s="194"/>
      <c r="N429" s="194"/>
      <c r="O429" s="194"/>
      <c r="P429" s="194"/>
      <c r="Q429" s="194"/>
      <c r="R429" s="194"/>
      <c r="S429" s="194"/>
      <c r="T429" s="194"/>
      <c r="U429" s="194"/>
      <c r="V429" s="194"/>
      <c r="W429" s="194"/>
      <c r="X429" s="194"/>
    </row>
    <row r="430" spans="3:24" ht="14.25" customHeight="1" x14ac:dyDescent="0.2">
      <c r="C430" s="194"/>
      <c r="D430" s="194"/>
      <c r="E430" s="194"/>
      <c r="F430" s="194"/>
      <c r="G430" s="225"/>
      <c r="H430" s="225"/>
      <c r="I430" s="194"/>
      <c r="J430" s="194"/>
      <c r="K430" s="194"/>
      <c r="L430" s="194"/>
      <c r="M430" s="194"/>
      <c r="N430" s="194"/>
      <c r="O430" s="194"/>
      <c r="P430" s="194"/>
      <c r="Q430" s="194"/>
      <c r="R430" s="194"/>
      <c r="S430" s="194"/>
      <c r="T430" s="194"/>
      <c r="U430" s="194"/>
      <c r="V430" s="194"/>
      <c r="W430" s="194"/>
      <c r="X430" s="194"/>
    </row>
    <row r="431" spans="3:24" ht="14.25" customHeight="1" x14ac:dyDescent="0.2">
      <c r="C431" s="194"/>
      <c r="D431" s="194"/>
      <c r="E431" s="194"/>
      <c r="F431" s="194"/>
      <c r="G431" s="225"/>
      <c r="H431" s="225"/>
      <c r="I431" s="194"/>
      <c r="J431" s="194"/>
      <c r="K431" s="194"/>
      <c r="L431" s="194"/>
      <c r="M431" s="194"/>
      <c r="N431" s="194"/>
      <c r="O431" s="194"/>
      <c r="P431" s="194"/>
      <c r="Q431" s="194"/>
      <c r="R431" s="194"/>
      <c r="S431" s="194"/>
      <c r="T431" s="194"/>
      <c r="U431" s="194"/>
      <c r="V431" s="194"/>
      <c r="W431" s="194"/>
      <c r="X431" s="194"/>
    </row>
    <row r="432" spans="3:24" ht="14.25" customHeight="1" x14ac:dyDescent="0.2">
      <c r="C432" s="194"/>
      <c r="D432" s="194"/>
      <c r="E432" s="194"/>
      <c r="F432" s="194"/>
      <c r="G432" s="225"/>
      <c r="H432" s="225"/>
      <c r="I432" s="194"/>
      <c r="J432" s="194"/>
      <c r="K432" s="194"/>
      <c r="L432" s="194"/>
      <c r="M432" s="194"/>
      <c r="N432" s="194"/>
      <c r="O432" s="194"/>
      <c r="P432" s="194"/>
      <c r="Q432" s="194"/>
      <c r="R432" s="194"/>
      <c r="S432" s="194"/>
      <c r="T432" s="194"/>
      <c r="U432" s="194"/>
      <c r="V432" s="194"/>
      <c r="W432" s="194"/>
      <c r="X432" s="194"/>
    </row>
    <row r="433" spans="3:24" ht="14.25" customHeight="1" x14ac:dyDescent="0.2">
      <c r="C433" s="194"/>
      <c r="D433" s="194"/>
      <c r="E433" s="194"/>
      <c r="F433" s="194"/>
      <c r="G433" s="225"/>
      <c r="H433" s="225"/>
      <c r="I433" s="194"/>
      <c r="J433" s="194"/>
      <c r="K433" s="194"/>
      <c r="L433" s="194"/>
      <c r="M433" s="194"/>
      <c r="N433" s="194"/>
      <c r="O433" s="194"/>
      <c r="P433" s="194"/>
      <c r="Q433" s="194"/>
      <c r="R433" s="194"/>
      <c r="S433" s="194"/>
      <c r="T433" s="194"/>
      <c r="U433" s="194"/>
      <c r="V433" s="194"/>
      <c r="W433" s="194"/>
      <c r="X433" s="194"/>
    </row>
    <row r="434" spans="3:24" ht="14.25" customHeight="1" x14ac:dyDescent="0.2">
      <c r="C434" s="194"/>
      <c r="D434" s="194"/>
      <c r="E434" s="194"/>
      <c r="F434" s="194"/>
      <c r="G434" s="225"/>
      <c r="H434" s="225"/>
      <c r="I434" s="194"/>
      <c r="J434" s="194"/>
      <c r="K434" s="194"/>
      <c r="L434" s="194"/>
      <c r="M434" s="194"/>
      <c r="N434" s="194"/>
      <c r="O434" s="194"/>
      <c r="P434" s="194"/>
      <c r="Q434" s="194"/>
      <c r="R434" s="194"/>
      <c r="S434" s="194"/>
      <c r="T434" s="194"/>
      <c r="U434" s="194"/>
      <c r="V434" s="194"/>
      <c r="W434" s="194"/>
      <c r="X434" s="194"/>
    </row>
    <row r="435" spans="3:24" ht="14.25" customHeight="1" x14ac:dyDescent="0.2">
      <c r="C435" s="194"/>
      <c r="D435" s="194"/>
      <c r="E435" s="194"/>
      <c r="F435" s="194"/>
      <c r="G435" s="225"/>
      <c r="H435" s="225"/>
      <c r="I435" s="194"/>
      <c r="J435" s="194"/>
      <c r="K435" s="194"/>
      <c r="L435" s="194"/>
      <c r="M435" s="194"/>
      <c r="N435" s="194"/>
      <c r="O435" s="194"/>
      <c r="P435" s="194"/>
      <c r="Q435" s="194"/>
      <c r="R435" s="194"/>
      <c r="S435" s="194"/>
      <c r="T435" s="194"/>
      <c r="U435" s="194"/>
      <c r="V435" s="194"/>
      <c r="W435" s="194"/>
      <c r="X435" s="194"/>
    </row>
    <row r="436" spans="3:24" ht="14.25" customHeight="1" x14ac:dyDescent="0.2">
      <c r="C436" s="194"/>
      <c r="D436" s="194"/>
      <c r="E436" s="194"/>
      <c r="F436" s="194"/>
      <c r="G436" s="225"/>
      <c r="H436" s="225"/>
      <c r="I436" s="194"/>
      <c r="J436" s="194"/>
      <c r="K436" s="194"/>
      <c r="L436" s="194"/>
      <c r="M436" s="194"/>
      <c r="N436" s="194"/>
      <c r="O436" s="194"/>
      <c r="P436" s="194"/>
      <c r="Q436" s="194"/>
      <c r="R436" s="194"/>
      <c r="S436" s="194"/>
      <c r="T436" s="194"/>
      <c r="U436" s="194"/>
      <c r="V436" s="194"/>
      <c r="W436" s="194"/>
      <c r="X436" s="194"/>
    </row>
    <row r="437" spans="3:24" ht="14.25" customHeight="1" x14ac:dyDescent="0.2">
      <c r="C437" s="194"/>
      <c r="D437" s="194"/>
      <c r="E437" s="194"/>
      <c r="F437" s="194"/>
      <c r="G437" s="225"/>
      <c r="H437" s="225"/>
      <c r="I437" s="194"/>
      <c r="J437" s="194"/>
      <c r="K437" s="194"/>
      <c r="L437" s="194"/>
      <c r="M437" s="194"/>
      <c r="N437" s="194"/>
      <c r="O437" s="194"/>
      <c r="P437" s="194"/>
      <c r="Q437" s="194"/>
      <c r="R437" s="194"/>
      <c r="S437" s="194"/>
      <c r="T437" s="194"/>
      <c r="U437" s="194"/>
      <c r="V437" s="194"/>
      <c r="W437" s="194"/>
      <c r="X437" s="194"/>
    </row>
    <row r="438" spans="3:24" ht="14.25" customHeight="1" x14ac:dyDescent="0.2">
      <c r="C438" s="194"/>
      <c r="D438" s="194"/>
      <c r="E438" s="194"/>
      <c r="F438" s="194"/>
      <c r="G438" s="225"/>
      <c r="H438" s="225"/>
      <c r="I438" s="194"/>
      <c r="J438" s="194"/>
      <c r="K438" s="194"/>
      <c r="L438" s="194"/>
      <c r="M438" s="194"/>
      <c r="N438" s="194"/>
      <c r="O438" s="194"/>
      <c r="P438" s="194"/>
      <c r="Q438" s="194"/>
      <c r="R438" s="194"/>
      <c r="S438" s="194"/>
      <c r="T438" s="194"/>
      <c r="U438" s="194"/>
      <c r="V438" s="194"/>
      <c r="W438" s="194"/>
      <c r="X438" s="194"/>
    </row>
    <row r="439" spans="3:24" ht="14.25" customHeight="1" x14ac:dyDescent="0.2">
      <c r="C439" s="194"/>
      <c r="D439" s="194"/>
      <c r="E439" s="194"/>
      <c r="F439" s="194"/>
      <c r="G439" s="225"/>
      <c r="H439" s="225"/>
      <c r="I439" s="194"/>
      <c r="J439" s="194"/>
      <c r="K439" s="194"/>
      <c r="L439" s="194"/>
      <c r="M439" s="194"/>
      <c r="N439" s="194"/>
      <c r="O439" s="194"/>
      <c r="P439" s="194"/>
      <c r="Q439" s="194"/>
      <c r="R439" s="194"/>
      <c r="S439" s="194"/>
      <c r="T439" s="194"/>
      <c r="U439" s="194"/>
      <c r="V439" s="194"/>
      <c r="W439" s="194"/>
      <c r="X439" s="194"/>
    </row>
    <row r="440" spans="3:24" ht="14.25" customHeight="1" x14ac:dyDescent="0.2">
      <c r="C440" s="194"/>
      <c r="D440" s="194"/>
      <c r="E440" s="194"/>
      <c r="F440" s="194"/>
      <c r="G440" s="225"/>
      <c r="H440" s="225"/>
      <c r="I440" s="194"/>
      <c r="J440" s="194"/>
      <c r="K440" s="194"/>
      <c r="L440" s="194"/>
      <c r="M440" s="194"/>
      <c r="N440" s="194"/>
      <c r="O440" s="194"/>
      <c r="P440" s="194"/>
      <c r="Q440" s="194"/>
      <c r="R440" s="194"/>
      <c r="S440" s="194"/>
      <c r="T440" s="194"/>
      <c r="U440" s="194"/>
      <c r="V440" s="194"/>
      <c r="W440" s="194"/>
      <c r="X440" s="194"/>
    </row>
    <row r="441" spans="3:24" ht="14.25" customHeight="1" x14ac:dyDescent="0.2">
      <c r="C441" s="194"/>
      <c r="D441" s="194"/>
      <c r="E441" s="194"/>
      <c r="F441" s="194"/>
      <c r="G441" s="225"/>
      <c r="H441" s="225"/>
      <c r="I441" s="194"/>
      <c r="J441" s="194"/>
      <c r="K441" s="194"/>
      <c r="L441" s="194"/>
      <c r="M441" s="194"/>
      <c r="N441" s="194"/>
      <c r="O441" s="194"/>
      <c r="P441" s="194"/>
      <c r="Q441" s="194"/>
      <c r="R441" s="194"/>
      <c r="S441" s="194"/>
      <c r="T441" s="194"/>
      <c r="U441" s="194"/>
      <c r="V441" s="194"/>
      <c r="W441" s="194"/>
      <c r="X441" s="194"/>
    </row>
    <row r="442" spans="3:24" ht="14.25" customHeight="1" x14ac:dyDescent="0.2">
      <c r="C442" s="194"/>
      <c r="D442" s="194"/>
      <c r="E442" s="194"/>
      <c r="F442" s="194"/>
      <c r="G442" s="225"/>
      <c r="H442" s="225"/>
      <c r="I442" s="194"/>
      <c r="J442" s="194"/>
      <c r="K442" s="194"/>
      <c r="L442" s="194"/>
      <c r="M442" s="194"/>
      <c r="N442" s="194"/>
      <c r="O442" s="194"/>
      <c r="P442" s="194"/>
      <c r="Q442" s="194"/>
      <c r="R442" s="194"/>
      <c r="S442" s="194"/>
      <c r="T442" s="194"/>
      <c r="U442" s="194"/>
      <c r="V442" s="194"/>
      <c r="W442" s="194"/>
      <c r="X442" s="194"/>
    </row>
    <row r="443" spans="3:24" ht="14.25" customHeight="1" x14ac:dyDescent="0.2">
      <c r="C443" s="194"/>
      <c r="D443" s="194"/>
      <c r="E443" s="194"/>
      <c r="F443" s="194"/>
      <c r="G443" s="225"/>
      <c r="H443" s="225"/>
      <c r="I443" s="194"/>
      <c r="J443" s="194"/>
      <c r="K443" s="194"/>
      <c r="L443" s="194"/>
      <c r="M443" s="194"/>
      <c r="N443" s="194"/>
      <c r="O443" s="194"/>
      <c r="P443" s="194"/>
      <c r="Q443" s="194"/>
      <c r="R443" s="194"/>
      <c r="S443" s="194"/>
      <c r="T443" s="194"/>
      <c r="U443" s="194"/>
      <c r="V443" s="194"/>
      <c r="W443" s="194"/>
      <c r="X443" s="194"/>
    </row>
    <row r="444" spans="3:24" ht="14.25" customHeight="1" x14ac:dyDescent="0.2">
      <c r="C444" s="194"/>
      <c r="D444" s="194"/>
      <c r="E444" s="194"/>
      <c r="F444" s="194"/>
      <c r="G444" s="225"/>
      <c r="H444" s="225"/>
      <c r="I444" s="194"/>
      <c r="J444" s="194"/>
      <c r="K444" s="194"/>
      <c r="L444" s="194"/>
      <c r="M444" s="194"/>
      <c r="N444" s="194"/>
      <c r="O444" s="194"/>
      <c r="P444" s="194"/>
      <c r="Q444" s="194"/>
      <c r="R444" s="194"/>
      <c r="S444" s="194"/>
      <c r="T444" s="194"/>
      <c r="U444" s="194"/>
      <c r="V444" s="194"/>
      <c r="W444" s="194"/>
      <c r="X444" s="194"/>
    </row>
    <row r="445" spans="3:24" ht="14.25" customHeight="1" x14ac:dyDescent="0.2">
      <c r="C445" s="194"/>
      <c r="D445" s="194"/>
      <c r="E445" s="194"/>
      <c r="F445" s="194"/>
      <c r="G445" s="225"/>
      <c r="H445" s="225"/>
      <c r="I445" s="194"/>
      <c r="J445" s="194"/>
      <c r="K445" s="194"/>
      <c r="L445" s="194"/>
      <c r="M445" s="194"/>
      <c r="N445" s="194"/>
      <c r="O445" s="194"/>
      <c r="P445" s="194"/>
      <c r="Q445" s="194"/>
      <c r="R445" s="194"/>
      <c r="S445" s="194"/>
      <c r="T445" s="194"/>
      <c r="U445" s="194"/>
      <c r="V445" s="194"/>
      <c r="W445" s="194"/>
      <c r="X445" s="194"/>
    </row>
    <row r="446" spans="3:24" ht="14.25" customHeight="1" x14ac:dyDescent="0.2">
      <c r="C446" s="194"/>
      <c r="D446" s="194"/>
      <c r="E446" s="194"/>
      <c r="F446" s="194"/>
      <c r="G446" s="225"/>
      <c r="H446" s="225"/>
      <c r="I446" s="194"/>
      <c r="J446" s="194"/>
      <c r="K446" s="194"/>
      <c r="L446" s="194"/>
      <c r="M446" s="194"/>
      <c r="N446" s="194"/>
      <c r="O446" s="194"/>
      <c r="P446" s="194"/>
      <c r="Q446" s="194"/>
      <c r="R446" s="194"/>
      <c r="S446" s="194"/>
      <c r="T446" s="194"/>
      <c r="U446" s="194"/>
      <c r="V446" s="194"/>
      <c r="W446" s="194"/>
      <c r="X446" s="194"/>
    </row>
    <row r="447" spans="3:24" ht="14.25" customHeight="1" x14ac:dyDescent="0.2">
      <c r="C447" s="194"/>
      <c r="D447" s="194"/>
      <c r="E447" s="194"/>
      <c r="F447" s="194"/>
      <c r="G447" s="225"/>
      <c r="H447" s="225"/>
      <c r="I447" s="194"/>
      <c r="J447" s="194"/>
      <c r="K447" s="194"/>
      <c r="L447" s="194"/>
      <c r="M447" s="194"/>
      <c r="N447" s="194"/>
      <c r="O447" s="194"/>
      <c r="P447" s="194"/>
      <c r="Q447" s="194"/>
      <c r="R447" s="194"/>
      <c r="S447" s="194"/>
      <c r="T447" s="194"/>
      <c r="U447" s="194"/>
      <c r="V447" s="194"/>
      <c r="W447" s="194"/>
      <c r="X447" s="194"/>
    </row>
    <row r="448" spans="3:24" ht="14.25" customHeight="1" x14ac:dyDescent="0.2">
      <c r="C448" s="194"/>
      <c r="D448" s="194"/>
      <c r="E448" s="194"/>
      <c r="F448" s="194"/>
      <c r="G448" s="225"/>
      <c r="H448" s="225"/>
      <c r="I448" s="194"/>
      <c r="J448" s="194"/>
      <c r="K448" s="194"/>
      <c r="L448" s="194"/>
      <c r="M448" s="194"/>
      <c r="N448" s="194"/>
      <c r="O448" s="194"/>
      <c r="P448" s="194"/>
      <c r="Q448" s="194"/>
      <c r="R448" s="194"/>
      <c r="S448" s="194"/>
      <c r="T448" s="194"/>
      <c r="U448" s="194"/>
      <c r="V448" s="194"/>
      <c r="W448" s="194"/>
      <c r="X448" s="194"/>
    </row>
    <row r="449" spans="3:24" ht="14.25" customHeight="1" x14ac:dyDescent="0.2">
      <c r="C449" s="194"/>
      <c r="D449" s="194"/>
      <c r="E449" s="194"/>
      <c r="F449" s="194"/>
      <c r="G449" s="225"/>
      <c r="H449" s="225"/>
      <c r="I449" s="194"/>
      <c r="J449" s="194"/>
      <c r="K449" s="194"/>
      <c r="L449" s="194"/>
      <c r="M449" s="194"/>
      <c r="N449" s="194"/>
      <c r="O449" s="194"/>
      <c r="P449" s="194"/>
      <c r="Q449" s="194"/>
      <c r="R449" s="194"/>
      <c r="S449" s="194"/>
      <c r="T449" s="194"/>
      <c r="U449" s="194"/>
      <c r="V449" s="194"/>
      <c r="W449" s="194"/>
      <c r="X449" s="194"/>
    </row>
    <row r="450" spans="3:24" ht="14.25" customHeight="1" x14ac:dyDescent="0.2">
      <c r="C450" s="194"/>
      <c r="D450" s="194"/>
      <c r="E450" s="194"/>
      <c r="F450" s="194"/>
      <c r="G450" s="225"/>
      <c r="H450" s="225"/>
      <c r="I450" s="194"/>
      <c r="J450" s="194"/>
      <c r="K450" s="194"/>
      <c r="L450" s="194"/>
      <c r="M450" s="194"/>
      <c r="N450" s="194"/>
      <c r="O450" s="194"/>
      <c r="P450" s="194"/>
      <c r="Q450" s="194"/>
      <c r="R450" s="194"/>
      <c r="S450" s="194"/>
      <c r="T450" s="194"/>
      <c r="U450" s="194"/>
      <c r="V450" s="194"/>
      <c r="W450" s="194"/>
      <c r="X450" s="194"/>
    </row>
    <row r="451" spans="3:24" ht="14.25" customHeight="1" x14ac:dyDescent="0.2">
      <c r="C451" s="194"/>
      <c r="D451" s="194"/>
      <c r="E451" s="194"/>
      <c r="F451" s="194"/>
      <c r="G451" s="225"/>
      <c r="H451" s="225"/>
      <c r="I451" s="194"/>
      <c r="J451" s="194"/>
      <c r="K451" s="194"/>
      <c r="L451" s="194"/>
      <c r="M451" s="194"/>
      <c r="N451" s="194"/>
      <c r="O451" s="194"/>
      <c r="P451" s="194"/>
      <c r="Q451" s="194"/>
      <c r="R451" s="194"/>
      <c r="S451" s="194"/>
      <c r="T451" s="194"/>
      <c r="U451" s="194"/>
      <c r="V451" s="194"/>
      <c r="W451" s="194"/>
      <c r="X451" s="194"/>
    </row>
    <row r="452" spans="3:24" ht="14.25" customHeight="1" x14ac:dyDescent="0.2">
      <c r="C452" s="194"/>
      <c r="D452" s="194"/>
      <c r="E452" s="194"/>
      <c r="F452" s="194"/>
      <c r="G452" s="225"/>
      <c r="H452" s="225"/>
      <c r="I452" s="194"/>
      <c r="J452" s="194"/>
      <c r="K452" s="194"/>
      <c r="L452" s="194"/>
      <c r="M452" s="194"/>
      <c r="N452" s="194"/>
      <c r="O452" s="194"/>
      <c r="P452" s="194"/>
      <c r="Q452" s="194"/>
      <c r="R452" s="194"/>
      <c r="S452" s="194"/>
      <c r="T452" s="194"/>
      <c r="U452" s="194"/>
      <c r="V452" s="194"/>
      <c r="W452" s="194"/>
      <c r="X452" s="194"/>
    </row>
    <row r="453" spans="3:24" ht="14.25" customHeight="1" x14ac:dyDescent="0.2">
      <c r="C453" s="194"/>
      <c r="D453" s="194"/>
      <c r="E453" s="194"/>
      <c r="F453" s="194"/>
      <c r="G453" s="225"/>
      <c r="H453" s="225"/>
      <c r="I453" s="194"/>
      <c r="J453" s="194"/>
      <c r="K453" s="194"/>
      <c r="L453" s="194"/>
      <c r="M453" s="194"/>
      <c r="N453" s="194"/>
      <c r="O453" s="194"/>
      <c r="P453" s="194"/>
      <c r="Q453" s="194"/>
      <c r="R453" s="194"/>
      <c r="S453" s="194"/>
      <c r="T453" s="194"/>
      <c r="U453" s="194"/>
      <c r="V453" s="194"/>
      <c r="W453" s="194"/>
      <c r="X453" s="194"/>
    </row>
    <row r="454" spans="3:24" ht="14.25" customHeight="1" x14ac:dyDescent="0.2">
      <c r="C454" s="194"/>
      <c r="D454" s="194"/>
      <c r="E454" s="194"/>
      <c r="F454" s="194"/>
      <c r="G454" s="225"/>
      <c r="H454" s="225"/>
      <c r="I454" s="194"/>
      <c r="J454" s="194"/>
      <c r="K454" s="194"/>
      <c r="L454" s="194"/>
      <c r="M454" s="194"/>
      <c r="N454" s="194"/>
      <c r="O454" s="194"/>
      <c r="P454" s="194"/>
      <c r="Q454" s="194"/>
      <c r="R454" s="194"/>
      <c r="S454" s="194"/>
      <c r="T454" s="194"/>
      <c r="U454" s="194"/>
      <c r="V454" s="194"/>
      <c r="W454" s="194"/>
      <c r="X454" s="194"/>
    </row>
    <row r="455" spans="3:24" ht="14.25" customHeight="1" x14ac:dyDescent="0.2">
      <c r="C455" s="194"/>
      <c r="D455" s="194"/>
      <c r="E455" s="194"/>
      <c r="F455" s="194"/>
      <c r="G455" s="225"/>
      <c r="H455" s="225"/>
      <c r="I455" s="194"/>
      <c r="J455" s="194"/>
      <c r="K455" s="194"/>
      <c r="L455" s="194"/>
      <c r="M455" s="194"/>
      <c r="N455" s="194"/>
      <c r="O455" s="194"/>
      <c r="P455" s="194"/>
      <c r="Q455" s="194"/>
      <c r="R455" s="194"/>
      <c r="S455" s="194"/>
      <c r="T455" s="194"/>
      <c r="U455" s="194"/>
      <c r="V455" s="194"/>
      <c r="W455" s="194"/>
      <c r="X455" s="194"/>
    </row>
    <row r="456" spans="3:24" ht="14.25" customHeight="1" x14ac:dyDescent="0.2">
      <c r="C456" s="194"/>
      <c r="D456" s="194"/>
      <c r="E456" s="194"/>
      <c r="F456" s="194"/>
      <c r="G456" s="225"/>
      <c r="H456" s="225"/>
      <c r="I456" s="194"/>
      <c r="J456" s="194"/>
      <c r="K456" s="194"/>
      <c r="L456" s="194"/>
      <c r="M456" s="194"/>
      <c r="N456" s="194"/>
      <c r="O456" s="194"/>
      <c r="P456" s="194"/>
      <c r="Q456" s="194"/>
      <c r="R456" s="194"/>
      <c r="S456" s="194"/>
      <c r="T456" s="194"/>
      <c r="U456" s="194"/>
      <c r="V456" s="194"/>
      <c r="W456" s="194"/>
      <c r="X456" s="194"/>
    </row>
    <row r="457" spans="3:24" ht="14.25" customHeight="1" x14ac:dyDescent="0.2">
      <c r="C457" s="194"/>
      <c r="D457" s="194"/>
      <c r="E457" s="194"/>
      <c r="F457" s="194"/>
      <c r="G457" s="225"/>
      <c r="H457" s="225"/>
      <c r="I457" s="194"/>
      <c r="J457" s="194"/>
      <c r="K457" s="194"/>
      <c r="L457" s="194"/>
      <c r="M457" s="194"/>
      <c r="N457" s="194"/>
      <c r="O457" s="194"/>
      <c r="P457" s="194"/>
      <c r="Q457" s="194"/>
      <c r="R457" s="194"/>
      <c r="S457" s="194"/>
      <c r="T457" s="194"/>
      <c r="U457" s="194"/>
      <c r="V457" s="194"/>
      <c r="W457" s="194"/>
      <c r="X457" s="194"/>
    </row>
    <row r="458" spans="3:24" ht="14.25" customHeight="1" x14ac:dyDescent="0.2">
      <c r="C458" s="194"/>
      <c r="D458" s="194"/>
      <c r="E458" s="194"/>
      <c r="F458" s="194"/>
      <c r="G458" s="225"/>
      <c r="H458" s="225"/>
      <c r="I458" s="194"/>
      <c r="J458" s="194"/>
      <c r="K458" s="194"/>
      <c r="L458" s="194"/>
      <c r="M458" s="194"/>
      <c r="N458" s="194"/>
      <c r="O458" s="194"/>
      <c r="P458" s="194"/>
      <c r="Q458" s="194"/>
      <c r="R458" s="194"/>
      <c r="S458" s="194"/>
      <c r="T458" s="194"/>
      <c r="U458" s="194"/>
      <c r="V458" s="194"/>
      <c r="W458" s="194"/>
      <c r="X458" s="194"/>
    </row>
    <row r="459" spans="3:24" ht="14.25" customHeight="1" x14ac:dyDescent="0.2">
      <c r="C459" s="194"/>
      <c r="D459" s="194"/>
      <c r="E459" s="194"/>
      <c r="F459" s="194"/>
      <c r="G459" s="225"/>
      <c r="H459" s="225"/>
      <c r="I459" s="194"/>
      <c r="J459" s="194"/>
      <c r="K459" s="194"/>
      <c r="L459" s="194"/>
      <c r="M459" s="194"/>
      <c r="N459" s="194"/>
      <c r="O459" s="194"/>
      <c r="P459" s="194"/>
      <c r="Q459" s="194"/>
      <c r="R459" s="194"/>
      <c r="S459" s="194"/>
      <c r="T459" s="194"/>
      <c r="U459" s="194"/>
      <c r="V459" s="194"/>
      <c r="W459" s="194"/>
      <c r="X459" s="194"/>
    </row>
    <row r="460" spans="3:24" ht="14.25" customHeight="1" x14ac:dyDescent="0.2">
      <c r="C460" s="194"/>
      <c r="D460" s="194"/>
      <c r="E460" s="194"/>
      <c r="F460" s="194"/>
      <c r="G460" s="225"/>
      <c r="H460" s="225"/>
      <c r="I460" s="194"/>
      <c r="J460" s="194"/>
      <c r="K460" s="194"/>
      <c r="L460" s="194"/>
      <c r="M460" s="194"/>
      <c r="N460" s="194"/>
      <c r="O460" s="194"/>
      <c r="P460" s="194"/>
      <c r="Q460" s="194"/>
      <c r="R460" s="194"/>
      <c r="S460" s="194"/>
      <c r="T460" s="194"/>
      <c r="U460" s="194"/>
      <c r="V460" s="194"/>
      <c r="W460" s="194"/>
      <c r="X460" s="194"/>
    </row>
    <row r="461" spans="3:24" ht="14.25" customHeight="1" x14ac:dyDescent="0.2">
      <c r="C461" s="194"/>
      <c r="D461" s="194"/>
      <c r="E461" s="194"/>
      <c r="F461" s="194"/>
      <c r="G461" s="225"/>
      <c r="H461" s="225"/>
      <c r="I461" s="194"/>
      <c r="J461" s="194"/>
      <c r="K461" s="194"/>
      <c r="L461" s="194"/>
      <c r="M461" s="194"/>
      <c r="N461" s="194"/>
      <c r="O461" s="194"/>
      <c r="P461" s="194"/>
      <c r="Q461" s="194"/>
      <c r="R461" s="194"/>
      <c r="S461" s="194"/>
      <c r="T461" s="194"/>
      <c r="U461" s="194"/>
      <c r="V461" s="194"/>
      <c r="W461" s="194"/>
      <c r="X461" s="194"/>
    </row>
    <row r="462" spans="3:24" ht="14.25" customHeight="1" x14ac:dyDescent="0.2">
      <c r="C462" s="194"/>
      <c r="D462" s="194"/>
      <c r="E462" s="194"/>
      <c r="F462" s="194"/>
      <c r="G462" s="225"/>
      <c r="H462" s="225"/>
      <c r="I462" s="194"/>
      <c r="J462" s="194"/>
      <c r="K462" s="194"/>
      <c r="L462" s="194"/>
      <c r="M462" s="194"/>
      <c r="N462" s="194"/>
      <c r="O462" s="194"/>
      <c r="P462" s="194"/>
      <c r="Q462" s="194"/>
      <c r="R462" s="194"/>
      <c r="S462" s="194"/>
      <c r="T462" s="194"/>
      <c r="U462" s="194"/>
      <c r="V462" s="194"/>
      <c r="W462" s="194"/>
      <c r="X462" s="194"/>
    </row>
    <row r="463" spans="3:24" ht="14.25" customHeight="1" x14ac:dyDescent="0.2">
      <c r="C463" s="194"/>
      <c r="D463" s="194"/>
      <c r="E463" s="194"/>
      <c r="F463" s="194"/>
      <c r="G463" s="225"/>
      <c r="H463" s="225"/>
      <c r="I463" s="194"/>
      <c r="J463" s="194"/>
      <c r="K463" s="194"/>
      <c r="L463" s="194"/>
      <c r="M463" s="194"/>
      <c r="N463" s="194"/>
      <c r="O463" s="194"/>
      <c r="P463" s="194"/>
      <c r="Q463" s="194"/>
      <c r="R463" s="194"/>
      <c r="S463" s="194"/>
      <c r="T463" s="194"/>
      <c r="U463" s="194"/>
      <c r="V463" s="194"/>
      <c r="W463" s="194"/>
      <c r="X463" s="194"/>
    </row>
    <row r="464" spans="3:24" ht="14.25" customHeight="1" x14ac:dyDescent="0.2">
      <c r="C464" s="194"/>
      <c r="D464" s="194"/>
      <c r="E464" s="194"/>
      <c r="F464" s="194"/>
      <c r="G464" s="225"/>
      <c r="H464" s="225"/>
      <c r="I464" s="194"/>
      <c r="J464" s="194"/>
      <c r="K464" s="194"/>
      <c r="L464" s="194"/>
      <c r="M464" s="194"/>
      <c r="N464" s="194"/>
      <c r="O464" s="194"/>
      <c r="P464" s="194"/>
      <c r="Q464" s="194"/>
      <c r="R464" s="194"/>
      <c r="S464" s="194"/>
      <c r="T464" s="194"/>
      <c r="U464" s="194"/>
      <c r="V464" s="194"/>
      <c r="W464" s="194"/>
      <c r="X464" s="194"/>
    </row>
    <row r="465" spans="3:24" ht="14.25" customHeight="1" x14ac:dyDescent="0.2">
      <c r="C465" s="194"/>
      <c r="D465" s="194"/>
      <c r="E465" s="194"/>
      <c r="F465" s="194"/>
      <c r="G465" s="225"/>
      <c r="H465" s="225"/>
      <c r="I465" s="194"/>
      <c r="J465" s="194"/>
      <c r="K465" s="194"/>
      <c r="L465" s="194"/>
      <c r="M465" s="194"/>
      <c r="N465" s="194"/>
      <c r="O465" s="194"/>
      <c r="P465" s="194"/>
      <c r="Q465" s="194"/>
      <c r="R465" s="194"/>
      <c r="S465" s="194"/>
      <c r="T465" s="194"/>
      <c r="U465" s="194"/>
      <c r="V465" s="194"/>
      <c r="W465" s="194"/>
      <c r="X465" s="194"/>
    </row>
    <row r="466" spans="3:24" ht="14.25" customHeight="1" x14ac:dyDescent="0.2">
      <c r="C466" s="194"/>
      <c r="D466" s="194"/>
      <c r="E466" s="194"/>
      <c r="F466" s="194"/>
      <c r="G466" s="225"/>
      <c r="H466" s="225"/>
      <c r="I466" s="194"/>
      <c r="J466" s="194"/>
      <c r="K466" s="194"/>
      <c r="L466" s="194"/>
      <c r="M466" s="194"/>
      <c r="N466" s="194"/>
      <c r="O466" s="194"/>
      <c r="P466" s="194"/>
      <c r="Q466" s="194"/>
      <c r="R466" s="194"/>
      <c r="S466" s="194"/>
      <c r="T466" s="194"/>
      <c r="U466" s="194"/>
      <c r="V466" s="194"/>
      <c r="W466" s="194"/>
      <c r="X466" s="194"/>
    </row>
    <row r="467" spans="3:24" ht="14.25" customHeight="1" x14ac:dyDescent="0.2">
      <c r="C467" s="194"/>
      <c r="D467" s="194"/>
      <c r="E467" s="194"/>
      <c r="F467" s="194"/>
      <c r="G467" s="225"/>
      <c r="H467" s="225"/>
      <c r="I467" s="194"/>
      <c r="J467" s="194"/>
      <c r="K467" s="194"/>
      <c r="L467" s="194"/>
      <c r="M467" s="194"/>
      <c r="N467" s="194"/>
      <c r="O467" s="194"/>
      <c r="P467" s="194"/>
      <c r="Q467" s="194"/>
      <c r="R467" s="194"/>
      <c r="S467" s="194"/>
      <c r="T467" s="194"/>
      <c r="U467" s="194"/>
      <c r="V467" s="194"/>
      <c r="W467" s="194"/>
      <c r="X467" s="194"/>
    </row>
    <row r="468" spans="3:24" ht="14.25" customHeight="1" x14ac:dyDescent="0.2">
      <c r="C468" s="194"/>
      <c r="D468" s="194"/>
      <c r="E468" s="194"/>
      <c r="F468" s="194"/>
      <c r="G468" s="225"/>
      <c r="H468" s="225"/>
      <c r="I468" s="194"/>
      <c r="J468" s="194"/>
      <c r="K468" s="194"/>
      <c r="L468" s="194"/>
      <c r="M468" s="194"/>
      <c r="N468" s="194"/>
      <c r="O468" s="194"/>
      <c r="P468" s="194"/>
      <c r="Q468" s="194"/>
      <c r="R468" s="194"/>
      <c r="S468" s="194"/>
      <c r="T468" s="194"/>
      <c r="U468" s="194"/>
      <c r="V468" s="194"/>
      <c r="W468" s="194"/>
      <c r="X468" s="194"/>
    </row>
    <row r="469" spans="3:24" ht="14.25" customHeight="1" x14ac:dyDescent="0.2">
      <c r="C469" s="194"/>
      <c r="D469" s="194"/>
      <c r="E469" s="194"/>
      <c r="F469" s="194"/>
      <c r="G469" s="225"/>
      <c r="H469" s="225"/>
      <c r="I469" s="194"/>
      <c r="J469" s="194"/>
      <c r="K469" s="194"/>
      <c r="L469" s="194"/>
      <c r="M469" s="194"/>
      <c r="N469" s="194"/>
      <c r="O469" s="194"/>
      <c r="P469" s="194"/>
      <c r="Q469" s="194"/>
      <c r="R469" s="194"/>
      <c r="S469" s="194"/>
      <c r="T469" s="194"/>
      <c r="U469" s="194"/>
      <c r="V469" s="194"/>
      <c r="W469" s="194"/>
      <c r="X469" s="194"/>
    </row>
    <row r="470" spans="3:24" ht="14.25" customHeight="1" x14ac:dyDescent="0.2">
      <c r="C470" s="194"/>
      <c r="D470" s="194"/>
      <c r="E470" s="194"/>
      <c r="F470" s="194"/>
      <c r="G470" s="225"/>
      <c r="H470" s="225"/>
      <c r="I470" s="194"/>
      <c r="J470" s="194"/>
      <c r="K470" s="194"/>
      <c r="L470" s="194"/>
      <c r="M470" s="194"/>
      <c r="N470" s="194"/>
      <c r="O470" s="194"/>
      <c r="P470" s="194"/>
      <c r="Q470" s="194"/>
      <c r="R470" s="194"/>
      <c r="S470" s="194"/>
      <c r="T470" s="194"/>
      <c r="U470" s="194"/>
      <c r="V470" s="194"/>
      <c r="W470" s="194"/>
      <c r="X470" s="194"/>
    </row>
    <row r="471" spans="3:24" ht="14.25" customHeight="1" x14ac:dyDescent="0.2">
      <c r="C471" s="194"/>
      <c r="D471" s="194"/>
      <c r="E471" s="194"/>
      <c r="F471" s="194"/>
      <c r="G471" s="225"/>
      <c r="H471" s="225"/>
      <c r="I471" s="194"/>
      <c r="J471" s="194"/>
      <c r="K471" s="194"/>
      <c r="L471" s="194"/>
      <c r="M471" s="194"/>
      <c r="N471" s="194"/>
      <c r="O471" s="194"/>
      <c r="P471" s="194"/>
      <c r="Q471" s="194"/>
      <c r="R471" s="194"/>
      <c r="S471" s="194"/>
      <c r="T471" s="194"/>
      <c r="U471" s="194"/>
      <c r="V471" s="194"/>
      <c r="W471" s="194"/>
      <c r="X471" s="194"/>
    </row>
    <row r="472" spans="3:24" ht="14.25" customHeight="1" x14ac:dyDescent="0.2">
      <c r="C472" s="194"/>
      <c r="D472" s="194"/>
      <c r="E472" s="194"/>
      <c r="F472" s="194"/>
      <c r="G472" s="225"/>
      <c r="H472" s="225"/>
      <c r="I472" s="194"/>
      <c r="J472" s="194"/>
      <c r="K472" s="194"/>
      <c r="L472" s="194"/>
      <c r="M472" s="194"/>
      <c r="N472" s="194"/>
      <c r="O472" s="194"/>
      <c r="P472" s="194"/>
      <c r="Q472" s="194"/>
      <c r="R472" s="194"/>
      <c r="S472" s="194"/>
      <c r="T472" s="194"/>
      <c r="U472" s="194"/>
      <c r="V472" s="194"/>
      <c r="W472" s="194"/>
      <c r="X472" s="194"/>
    </row>
    <row r="473" spans="3:24" ht="14.25" customHeight="1" x14ac:dyDescent="0.2">
      <c r="C473" s="194"/>
      <c r="D473" s="194"/>
      <c r="E473" s="194"/>
      <c r="F473" s="194"/>
      <c r="G473" s="225"/>
      <c r="H473" s="225"/>
      <c r="I473" s="194"/>
      <c r="J473" s="194"/>
      <c r="K473" s="194"/>
      <c r="L473" s="194"/>
      <c r="M473" s="194"/>
      <c r="N473" s="194"/>
      <c r="O473" s="194"/>
      <c r="P473" s="194"/>
      <c r="Q473" s="194"/>
      <c r="R473" s="194"/>
      <c r="S473" s="194"/>
      <c r="T473" s="194"/>
      <c r="U473" s="194"/>
      <c r="V473" s="194"/>
      <c r="W473" s="194"/>
      <c r="X473" s="194"/>
    </row>
    <row r="474" spans="3:24" ht="14.25" customHeight="1" x14ac:dyDescent="0.2">
      <c r="C474" s="194"/>
      <c r="D474" s="194"/>
      <c r="E474" s="194"/>
      <c r="F474" s="194"/>
      <c r="G474" s="225"/>
      <c r="H474" s="225"/>
      <c r="I474" s="194"/>
      <c r="J474" s="194"/>
      <c r="K474" s="194"/>
      <c r="L474" s="194"/>
      <c r="M474" s="194"/>
      <c r="N474" s="194"/>
      <c r="O474" s="194"/>
      <c r="P474" s="194"/>
      <c r="Q474" s="194"/>
      <c r="R474" s="194"/>
      <c r="S474" s="194"/>
      <c r="T474" s="194"/>
      <c r="U474" s="194"/>
      <c r="V474" s="194"/>
      <c r="W474" s="194"/>
      <c r="X474" s="194"/>
    </row>
    <row r="475" spans="3:24" ht="14.25" customHeight="1" x14ac:dyDescent="0.2">
      <c r="C475" s="194"/>
      <c r="D475" s="194"/>
      <c r="E475" s="194"/>
      <c r="F475" s="194"/>
      <c r="G475" s="225"/>
      <c r="H475" s="225"/>
      <c r="I475" s="194"/>
      <c r="J475" s="194"/>
      <c r="K475" s="194"/>
      <c r="L475" s="194"/>
      <c r="M475" s="194"/>
      <c r="N475" s="194"/>
      <c r="O475" s="194"/>
      <c r="P475" s="194"/>
      <c r="Q475" s="194"/>
      <c r="R475" s="194"/>
      <c r="S475" s="194"/>
      <c r="T475" s="194"/>
      <c r="U475" s="194"/>
      <c r="V475" s="194"/>
      <c r="W475" s="194"/>
      <c r="X475" s="194"/>
    </row>
    <row r="476" spans="3:24" ht="14.25" customHeight="1" x14ac:dyDescent="0.2">
      <c r="C476" s="194"/>
      <c r="D476" s="194"/>
      <c r="E476" s="194"/>
      <c r="F476" s="194"/>
      <c r="G476" s="225"/>
      <c r="H476" s="225"/>
      <c r="I476" s="194"/>
      <c r="J476" s="194"/>
      <c r="K476" s="194"/>
      <c r="L476" s="194"/>
      <c r="M476" s="194"/>
      <c r="N476" s="194"/>
      <c r="O476" s="194"/>
      <c r="P476" s="194"/>
      <c r="Q476" s="194"/>
      <c r="R476" s="194"/>
      <c r="S476" s="194"/>
      <c r="T476" s="194"/>
      <c r="U476" s="194"/>
      <c r="V476" s="194"/>
      <c r="W476" s="194"/>
      <c r="X476" s="194"/>
    </row>
    <row r="477" spans="3:24" ht="14.25" customHeight="1" x14ac:dyDescent="0.2">
      <c r="C477" s="194"/>
      <c r="D477" s="194"/>
      <c r="E477" s="194"/>
      <c r="F477" s="194"/>
      <c r="G477" s="225"/>
      <c r="H477" s="225"/>
      <c r="I477" s="194"/>
      <c r="J477" s="194"/>
      <c r="K477" s="194"/>
      <c r="L477" s="194"/>
      <c r="M477" s="194"/>
      <c r="N477" s="194"/>
      <c r="O477" s="194"/>
      <c r="P477" s="194"/>
      <c r="Q477" s="194"/>
      <c r="R477" s="194"/>
      <c r="S477" s="194"/>
      <c r="T477" s="194"/>
      <c r="U477" s="194"/>
      <c r="V477" s="194"/>
      <c r="W477" s="194"/>
      <c r="X477" s="194"/>
    </row>
    <row r="478" spans="3:24" ht="14.25" customHeight="1" x14ac:dyDescent="0.2">
      <c r="C478" s="194"/>
      <c r="D478" s="194"/>
      <c r="E478" s="194"/>
      <c r="F478" s="194"/>
      <c r="G478" s="225"/>
      <c r="H478" s="225"/>
      <c r="I478" s="194"/>
      <c r="J478" s="194"/>
      <c r="K478" s="194"/>
      <c r="L478" s="194"/>
      <c r="M478" s="194"/>
      <c r="N478" s="194"/>
      <c r="O478" s="194"/>
      <c r="P478" s="194"/>
      <c r="Q478" s="194"/>
      <c r="R478" s="194"/>
      <c r="S478" s="194"/>
      <c r="T478" s="194"/>
      <c r="U478" s="194"/>
      <c r="V478" s="194"/>
      <c r="W478" s="194"/>
      <c r="X478" s="194"/>
    </row>
    <row r="479" spans="3:24" ht="14.25" customHeight="1" x14ac:dyDescent="0.2">
      <c r="C479" s="194"/>
      <c r="D479" s="194"/>
      <c r="E479" s="194"/>
      <c r="F479" s="194"/>
      <c r="G479" s="225"/>
      <c r="H479" s="225"/>
      <c r="I479" s="194"/>
      <c r="J479" s="194"/>
      <c r="K479" s="194"/>
      <c r="L479" s="194"/>
      <c r="M479" s="194"/>
      <c r="N479" s="194"/>
      <c r="O479" s="194"/>
      <c r="P479" s="194"/>
      <c r="Q479" s="194"/>
      <c r="R479" s="194"/>
      <c r="S479" s="194"/>
      <c r="T479" s="194"/>
      <c r="U479" s="194"/>
      <c r="V479" s="194"/>
      <c r="W479" s="194"/>
      <c r="X479" s="194"/>
    </row>
    <row r="480" spans="3:24" ht="14.25" customHeight="1" x14ac:dyDescent="0.2">
      <c r="C480" s="194"/>
      <c r="D480" s="194"/>
      <c r="E480" s="194"/>
      <c r="F480" s="194"/>
      <c r="G480" s="225"/>
      <c r="H480" s="225"/>
      <c r="I480" s="194"/>
      <c r="J480" s="194"/>
      <c r="K480" s="194"/>
      <c r="L480" s="194"/>
      <c r="M480" s="194"/>
      <c r="N480" s="194"/>
      <c r="O480" s="194"/>
      <c r="P480" s="194"/>
      <c r="Q480" s="194"/>
      <c r="R480" s="194"/>
      <c r="S480" s="194"/>
      <c r="T480" s="194"/>
      <c r="U480" s="194"/>
      <c r="V480" s="194"/>
      <c r="W480" s="194"/>
      <c r="X480" s="194"/>
    </row>
    <row r="481" spans="3:24" ht="14.25" customHeight="1" x14ac:dyDescent="0.2">
      <c r="C481" s="194"/>
      <c r="D481" s="194"/>
      <c r="E481" s="194"/>
      <c r="F481" s="194"/>
      <c r="G481" s="225"/>
      <c r="H481" s="225"/>
      <c r="I481" s="194"/>
      <c r="J481" s="194"/>
      <c r="K481" s="194"/>
      <c r="L481" s="194"/>
      <c r="M481" s="194"/>
      <c r="N481" s="194"/>
      <c r="O481" s="194"/>
      <c r="P481" s="194"/>
      <c r="Q481" s="194"/>
      <c r="R481" s="194"/>
      <c r="S481" s="194"/>
      <c r="T481" s="194"/>
      <c r="U481" s="194"/>
      <c r="V481" s="194"/>
      <c r="W481" s="194"/>
      <c r="X481" s="194"/>
    </row>
    <row r="482" spans="3:24" ht="14.25" customHeight="1" x14ac:dyDescent="0.2">
      <c r="C482" s="194"/>
      <c r="D482" s="194"/>
      <c r="E482" s="194"/>
      <c r="F482" s="194"/>
      <c r="G482" s="225"/>
      <c r="H482" s="225"/>
      <c r="I482" s="194"/>
      <c r="J482" s="194"/>
      <c r="K482" s="194"/>
      <c r="L482" s="194"/>
      <c r="M482" s="194"/>
      <c r="N482" s="194"/>
      <c r="O482" s="194"/>
      <c r="P482" s="194"/>
      <c r="Q482" s="194"/>
      <c r="R482" s="194"/>
      <c r="S482" s="194"/>
      <c r="T482" s="194"/>
      <c r="U482" s="194"/>
      <c r="V482" s="194"/>
      <c r="W482" s="194"/>
      <c r="X482" s="194"/>
    </row>
    <row r="483" spans="3:24" ht="14.25" customHeight="1" x14ac:dyDescent="0.2">
      <c r="C483" s="194"/>
      <c r="D483" s="194"/>
      <c r="E483" s="194"/>
      <c r="F483" s="194"/>
      <c r="G483" s="225"/>
      <c r="H483" s="225"/>
      <c r="I483" s="194"/>
      <c r="J483" s="194"/>
      <c r="K483" s="194"/>
      <c r="L483" s="194"/>
      <c r="M483" s="194"/>
      <c r="N483" s="194"/>
      <c r="O483" s="194"/>
      <c r="P483" s="194"/>
      <c r="Q483" s="194"/>
      <c r="R483" s="194"/>
      <c r="S483" s="194"/>
      <c r="T483" s="194"/>
      <c r="U483" s="194"/>
      <c r="V483" s="194"/>
      <c r="W483" s="194"/>
      <c r="X483" s="194"/>
    </row>
    <row r="484" spans="3:24" ht="14.25" customHeight="1" x14ac:dyDescent="0.2">
      <c r="C484" s="194"/>
      <c r="D484" s="194"/>
      <c r="E484" s="194"/>
      <c r="F484" s="194"/>
      <c r="G484" s="225"/>
      <c r="H484" s="225"/>
      <c r="I484" s="194"/>
      <c r="J484" s="194"/>
      <c r="K484" s="194"/>
      <c r="L484" s="194"/>
      <c r="M484" s="194"/>
      <c r="N484" s="194"/>
      <c r="O484" s="194"/>
      <c r="P484" s="194"/>
      <c r="Q484" s="194"/>
      <c r="R484" s="194"/>
      <c r="S484" s="194"/>
      <c r="T484" s="194"/>
      <c r="U484" s="194"/>
      <c r="V484" s="194"/>
      <c r="W484" s="194"/>
      <c r="X484" s="194"/>
    </row>
    <row r="485" spans="3:24" ht="14.25" customHeight="1" x14ac:dyDescent="0.2">
      <c r="C485" s="194"/>
      <c r="D485" s="194"/>
      <c r="E485" s="194"/>
      <c r="F485" s="194"/>
      <c r="G485" s="225"/>
      <c r="H485" s="225"/>
      <c r="I485" s="194"/>
      <c r="J485" s="194"/>
      <c r="K485" s="194"/>
      <c r="L485" s="194"/>
      <c r="M485" s="194"/>
      <c r="N485" s="194"/>
      <c r="O485" s="194"/>
      <c r="P485" s="194"/>
      <c r="Q485" s="194"/>
      <c r="R485" s="194"/>
      <c r="S485" s="194"/>
      <c r="T485" s="194"/>
      <c r="U485" s="194"/>
      <c r="V485" s="194"/>
      <c r="W485" s="194"/>
      <c r="X485" s="194"/>
    </row>
    <row r="486" spans="3:24" ht="14.25" customHeight="1" x14ac:dyDescent="0.2">
      <c r="C486" s="194"/>
      <c r="D486" s="194"/>
      <c r="E486" s="194"/>
      <c r="F486" s="194"/>
      <c r="G486" s="225"/>
      <c r="H486" s="225"/>
      <c r="I486" s="194"/>
      <c r="J486" s="194"/>
      <c r="K486" s="194"/>
      <c r="L486" s="194"/>
      <c r="M486" s="194"/>
      <c r="N486" s="194"/>
      <c r="O486" s="194"/>
      <c r="P486" s="194"/>
      <c r="Q486" s="194"/>
      <c r="R486" s="194"/>
      <c r="S486" s="194"/>
      <c r="T486" s="194"/>
      <c r="U486" s="194"/>
      <c r="V486" s="194"/>
      <c r="W486" s="194"/>
      <c r="X486" s="194"/>
    </row>
    <row r="487" spans="3:24" ht="14.25" customHeight="1" x14ac:dyDescent="0.2">
      <c r="C487" s="194"/>
      <c r="D487" s="194"/>
      <c r="E487" s="194"/>
      <c r="F487" s="194"/>
      <c r="G487" s="225"/>
      <c r="H487" s="225"/>
      <c r="I487" s="194"/>
      <c r="J487" s="194"/>
      <c r="K487" s="194"/>
      <c r="L487" s="194"/>
      <c r="M487" s="194"/>
      <c r="N487" s="194"/>
      <c r="O487" s="194"/>
      <c r="P487" s="194"/>
      <c r="Q487" s="194"/>
      <c r="R487" s="194"/>
      <c r="S487" s="194"/>
      <c r="T487" s="194"/>
      <c r="U487" s="194"/>
      <c r="V487" s="194"/>
      <c r="W487" s="194"/>
      <c r="X487" s="194"/>
    </row>
    <row r="488" spans="3:24" ht="14.25" customHeight="1" x14ac:dyDescent="0.2">
      <c r="C488" s="194"/>
      <c r="D488" s="194"/>
      <c r="E488" s="194"/>
      <c r="F488" s="194"/>
      <c r="G488" s="225"/>
      <c r="H488" s="225"/>
      <c r="I488" s="194"/>
      <c r="J488" s="194"/>
      <c r="K488" s="194"/>
      <c r="L488" s="194"/>
      <c r="M488" s="194"/>
      <c r="N488" s="194"/>
      <c r="O488" s="194"/>
      <c r="P488" s="194"/>
      <c r="Q488" s="194"/>
      <c r="R488" s="194"/>
      <c r="S488" s="194"/>
      <c r="T488" s="194"/>
      <c r="U488" s="194"/>
      <c r="V488" s="194"/>
      <c r="W488" s="194"/>
      <c r="X488" s="194"/>
    </row>
    <row r="489" spans="3:24" ht="14.25" customHeight="1" x14ac:dyDescent="0.2">
      <c r="C489" s="194"/>
      <c r="D489" s="194"/>
      <c r="E489" s="194"/>
      <c r="F489" s="194"/>
      <c r="G489" s="225"/>
      <c r="H489" s="225"/>
      <c r="I489" s="194"/>
      <c r="J489" s="194"/>
      <c r="K489" s="194"/>
      <c r="L489" s="194"/>
      <c r="M489" s="194"/>
      <c r="N489" s="194"/>
      <c r="O489" s="194"/>
      <c r="P489" s="194"/>
      <c r="Q489" s="194"/>
      <c r="R489" s="194"/>
      <c r="S489" s="194"/>
      <c r="T489" s="194"/>
      <c r="U489" s="194"/>
      <c r="V489" s="194"/>
      <c r="W489" s="194"/>
      <c r="X489" s="194"/>
    </row>
    <row r="490" spans="3:24" ht="14.25" customHeight="1" x14ac:dyDescent="0.2">
      <c r="C490" s="194"/>
      <c r="D490" s="194"/>
      <c r="E490" s="194"/>
      <c r="F490" s="194"/>
      <c r="G490" s="225"/>
      <c r="H490" s="225"/>
      <c r="I490" s="194"/>
      <c r="J490" s="194"/>
      <c r="K490" s="194"/>
      <c r="L490" s="194"/>
      <c r="M490" s="194"/>
      <c r="N490" s="194"/>
      <c r="O490" s="194"/>
      <c r="P490" s="194"/>
      <c r="Q490" s="194"/>
      <c r="R490" s="194"/>
      <c r="S490" s="194"/>
      <c r="T490" s="194"/>
      <c r="U490" s="194"/>
      <c r="V490" s="194"/>
      <c r="W490" s="194"/>
      <c r="X490" s="194"/>
    </row>
    <row r="491" spans="3:24" ht="14.25" customHeight="1" x14ac:dyDescent="0.2">
      <c r="C491" s="194"/>
      <c r="D491" s="194"/>
      <c r="E491" s="194"/>
      <c r="F491" s="194"/>
      <c r="G491" s="225"/>
      <c r="H491" s="225"/>
      <c r="I491" s="194"/>
      <c r="J491" s="194"/>
      <c r="K491" s="194"/>
      <c r="L491" s="194"/>
      <c r="M491" s="194"/>
      <c r="N491" s="194"/>
      <c r="O491" s="194"/>
      <c r="P491" s="194"/>
      <c r="Q491" s="194"/>
      <c r="R491" s="194"/>
      <c r="S491" s="194"/>
      <c r="T491" s="194"/>
      <c r="U491" s="194"/>
      <c r="V491" s="194"/>
      <c r="W491" s="194"/>
      <c r="X491" s="194"/>
    </row>
    <row r="492" spans="3:24" ht="14.25" customHeight="1" x14ac:dyDescent="0.2">
      <c r="C492" s="194"/>
      <c r="D492" s="194"/>
      <c r="E492" s="194"/>
      <c r="F492" s="194"/>
      <c r="G492" s="225"/>
      <c r="H492" s="225"/>
      <c r="I492" s="194"/>
      <c r="J492" s="194"/>
      <c r="K492" s="194"/>
      <c r="L492" s="194"/>
      <c r="M492" s="194"/>
      <c r="N492" s="194"/>
      <c r="O492" s="194"/>
      <c r="P492" s="194"/>
      <c r="Q492" s="194"/>
      <c r="R492" s="194"/>
      <c r="S492" s="194"/>
      <c r="T492" s="194"/>
      <c r="U492" s="194"/>
      <c r="V492" s="194"/>
      <c r="W492" s="194"/>
      <c r="X492" s="194"/>
    </row>
    <row r="493" spans="3:24" ht="14.25" customHeight="1" x14ac:dyDescent="0.2">
      <c r="C493" s="194"/>
      <c r="D493" s="194"/>
      <c r="E493" s="194"/>
      <c r="F493" s="194"/>
      <c r="G493" s="225"/>
      <c r="H493" s="225"/>
      <c r="I493" s="194"/>
      <c r="J493" s="194"/>
      <c r="K493" s="194"/>
      <c r="L493" s="194"/>
      <c r="M493" s="194"/>
      <c r="N493" s="194"/>
      <c r="O493" s="194"/>
      <c r="P493" s="194"/>
      <c r="Q493" s="194"/>
      <c r="R493" s="194"/>
      <c r="S493" s="194"/>
      <c r="T493" s="194"/>
      <c r="U493" s="194"/>
      <c r="V493" s="194"/>
      <c r="W493" s="194"/>
      <c r="X493" s="194"/>
    </row>
    <row r="494" spans="3:24" ht="14.25" customHeight="1" x14ac:dyDescent="0.2">
      <c r="C494" s="194"/>
      <c r="D494" s="194"/>
      <c r="E494" s="194"/>
      <c r="F494" s="194"/>
      <c r="G494" s="225"/>
      <c r="H494" s="225"/>
      <c r="I494" s="194"/>
      <c r="J494" s="194"/>
      <c r="K494" s="194"/>
      <c r="L494" s="194"/>
      <c r="M494" s="194"/>
      <c r="N494" s="194"/>
      <c r="O494" s="194"/>
      <c r="P494" s="194"/>
      <c r="Q494" s="194"/>
      <c r="R494" s="194"/>
      <c r="S494" s="194"/>
      <c r="T494" s="194"/>
      <c r="U494" s="194"/>
      <c r="V494" s="194"/>
      <c r="W494" s="194"/>
      <c r="X494" s="194"/>
    </row>
    <row r="495" spans="3:24" ht="14.25" customHeight="1" x14ac:dyDescent="0.2">
      <c r="C495" s="194"/>
      <c r="D495" s="194"/>
      <c r="E495" s="194"/>
      <c r="F495" s="194"/>
      <c r="G495" s="225"/>
      <c r="H495" s="225"/>
      <c r="I495" s="194"/>
      <c r="J495" s="194"/>
      <c r="K495" s="194"/>
      <c r="L495" s="194"/>
      <c r="M495" s="194"/>
      <c r="N495" s="194"/>
      <c r="O495" s="194"/>
      <c r="P495" s="194"/>
      <c r="Q495" s="194"/>
      <c r="R495" s="194"/>
      <c r="S495" s="194"/>
      <c r="T495" s="194"/>
      <c r="U495" s="194"/>
      <c r="V495" s="194"/>
      <c r="W495" s="194"/>
      <c r="X495" s="194"/>
    </row>
    <row r="496" spans="3:24" ht="14.25" customHeight="1" x14ac:dyDescent="0.2">
      <c r="C496" s="194"/>
      <c r="D496" s="194"/>
      <c r="E496" s="194"/>
      <c r="F496" s="194"/>
      <c r="G496" s="225"/>
      <c r="H496" s="225"/>
      <c r="I496" s="194"/>
      <c r="J496" s="194"/>
      <c r="K496" s="194"/>
      <c r="L496" s="194"/>
      <c r="M496" s="194"/>
      <c r="N496" s="194"/>
      <c r="O496" s="194"/>
      <c r="P496" s="194"/>
      <c r="Q496" s="194"/>
      <c r="R496" s="194"/>
      <c r="S496" s="194"/>
      <c r="T496" s="194"/>
      <c r="U496" s="194"/>
      <c r="V496" s="194"/>
      <c r="W496" s="194"/>
      <c r="X496" s="194"/>
    </row>
    <row r="497" spans="3:24" ht="14.25" customHeight="1" x14ac:dyDescent="0.2">
      <c r="C497" s="194"/>
      <c r="D497" s="194"/>
      <c r="E497" s="194"/>
      <c r="F497" s="194"/>
      <c r="G497" s="225"/>
      <c r="H497" s="225"/>
      <c r="I497" s="194"/>
      <c r="J497" s="194"/>
      <c r="K497" s="194"/>
      <c r="L497" s="194"/>
      <c r="M497" s="194"/>
      <c r="N497" s="194"/>
      <c r="O497" s="194"/>
      <c r="P497" s="194"/>
      <c r="Q497" s="194"/>
      <c r="R497" s="194"/>
      <c r="S497" s="194"/>
      <c r="T497" s="194"/>
      <c r="U497" s="194"/>
      <c r="V497" s="194"/>
      <c r="W497" s="194"/>
      <c r="X497" s="194"/>
    </row>
    <row r="498" spans="3:24" ht="14.25" customHeight="1" x14ac:dyDescent="0.2">
      <c r="C498" s="194"/>
      <c r="D498" s="194"/>
      <c r="E498" s="194"/>
      <c r="F498" s="194"/>
      <c r="G498" s="225"/>
      <c r="H498" s="225"/>
      <c r="I498" s="194"/>
      <c r="J498" s="194"/>
      <c r="K498" s="194"/>
      <c r="L498" s="194"/>
      <c r="M498" s="194"/>
      <c r="N498" s="194"/>
      <c r="O498" s="194"/>
      <c r="P498" s="194"/>
      <c r="Q498" s="194"/>
      <c r="R498" s="194"/>
      <c r="S498" s="194"/>
      <c r="T498" s="194"/>
      <c r="U498" s="194"/>
      <c r="V498" s="194"/>
      <c r="W498" s="194"/>
      <c r="X498" s="194"/>
    </row>
    <row r="499" spans="3:24" ht="14.25" customHeight="1" x14ac:dyDescent="0.2">
      <c r="C499" s="194"/>
      <c r="D499" s="194"/>
      <c r="E499" s="194"/>
      <c r="F499" s="194"/>
      <c r="G499" s="225"/>
      <c r="H499" s="225"/>
      <c r="I499" s="194"/>
      <c r="J499" s="194"/>
      <c r="K499" s="194"/>
      <c r="L499" s="194"/>
      <c r="M499" s="194"/>
      <c r="N499" s="194"/>
      <c r="O499" s="194"/>
      <c r="P499" s="194"/>
      <c r="Q499" s="194"/>
      <c r="R499" s="194"/>
      <c r="S499" s="194"/>
      <c r="T499" s="194"/>
      <c r="U499" s="194"/>
      <c r="V499" s="194"/>
      <c r="W499" s="194"/>
      <c r="X499" s="194"/>
    </row>
    <row r="500" spans="3:24" ht="14.25" customHeight="1" x14ac:dyDescent="0.2">
      <c r="C500" s="194"/>
      <c r="D500" s="194"/>
      <c r="E500" s="194"/>
      <c r="F500" s="194"/>
      <c r="G500" s="225"/>
      <c r="H500" s="225"/>
      <c r="I500" s="194"/>
      <c r="J500" s="194"/>
      <c r="K500" s="194"/>
      <c r="L500" s="194"/>
      <c r="M500" s="194"/>
      <c r="N500" s="194"/>
      <c r="O500" s="194"/>
      <c r="P500" s="194"/>
      <c r="Q500" s="194"/>
      <c r="R500" s="194"/>
      <c r="S500" s="194"/>
      <c r="T500" s="194"/>
      <c r="U500" s="194"/>
      <c r="V500" s="194"/>
      <c r="W500" s="194"/>
      <c r="X500" s="194"/>
    </row>
    <row r="501" spans="3:24" ht="14.25" customHeight="1" x14ac:dyDescent="0.2">
      <c r="C501" s="194"/>
      <c r="D501" s="194"/>
      <c r="E501" s="194"/>
      <c r="F501" s="194"/>
      <c r="G501" s="225"/>
      <c r="H501" s="225"/>
      <c r="I501" s="194"/>
      <c r="J501" s="194"/>
      <c r="K501" s="194"/>
      <c r="L501" s="194"/>
      <c r="M501" s="194"/>
      <c r="N501" s="194"/>
      <c r="O501" s="194"/>
      <c r="P501" s="194"/>
      <c r="Q501" s="194"/>
      <c r="R501" s="194"/>
      <c r="S501" s="194"/>
      <c r="T501" s="194"/>
      <c r="U501" s="194"/>
      <c r="V501" s="194"/>
      <c r="W501" s="194"/>
      <c r="X501" s="194"/>
    </row>
    <row r="502" spans="3:24" ht="14.25" customHeight="1" x14ac:dyDescent="0.2">
      <c r="C502" s="194"/>
      <c r="D502" s="194"/>
      <c r="E502" s="194"/>
      <c r="F502" s="194"/>
      <c r="G502" s="225"/>
      <c r="H502" s="225"/>
      <c r="I502" s="194"/>
      <c r="J502" s="194"/>
      <c r="K502" s="194"/>
      <c r="L502" s="194"/>
      <c r="M502" s="194"/>
      <c r="N502" s="194"/>
      <c r="O502" s="194"/>
      <c r="P502" s="194"/>
      <c r="Q502" s="194"/>
      <c r="R502" s="194"/>
      <c r="S502" s="194"/>
      <c r="T502" s="194"/>
      <c r="U502" s="194"/>
      <c r="V502" s="194"/>
      <c r="W502" s="194"/>
      <c r="X502" s="194"/>
    </row>
    <row r="503" spans="3:24" ht="14.25" customHeight="1" x14ac:dyDescent="0.2">
      <c r="C503" s="194"/>
      <c r="D503" s="194"/>
      <c r="E503" s="194"/>
      <c r="F503" s="194"/>
      <c r="G503" s="225"/>
      <c r="H503" s="225"/>
      <c r="I503" s="194"/>
      <c r="J503" s="194"/>
      <c r="K503" s="194"/>
      <c r="L503" s="194"/>
      <c r="M503" s="194"/>
      <c r="N503" s="194"/>
      <c r="O503" s="194"/>
      <c r="P503" s="194"/>
      <c r="Q503" s="194"/>
      <c r="R503" s="194"/>
      <c r="S503" s="194"/>
      <c r="T503" s="194"/>
      <c r="U503" s="194"/>
      <c r="V503" s="194"/>
      <c r="W503" s="194"/>
      <c r="X503" s="194"/>
    </row>
    <row r="504" spans="3:24" ht="14.25" customHeight="1" x14ac:dyDescent="0.2">
      <c r="C504" s="194"/>
      <c r="D504" s="194"/>
      <c r="E504" s="194"/>
      <c r="F504" s="194"/>
      <c r="G504" s="225"/>
      <c r="H504" s="225"/>
      <c r="I504" s="194"/>
      <c r="J504" s="194"/>
      <c r="K504" s="194"/>
      <c r="L504" s="194"/>
      <c r="M504" s="194"/>
      <c r="N504" s="194"/>
      <c r="O504" s="194"/>
      <c r="P504" s="194"/>
      <c r="Q504" s="194"/>
      <c r="R504" s="194"/>
      <c r="S504" s="194"/>
      <c r="T504" s="194"/>
      <c r="U504" s="194"/>
      <c r="V504" s="194"/>
      <c r="W504" s="194"/>
      <c r="X504" s="194"/>
    </row>
    <row r="505" spans="3:24" ht="14.25" customHeight="1" x14ac:dyDescent="0.2">
      <c r="C505" s="194"/>
      <c r="D505" s="194"/>
      <c r="E505" s="194"/>
      <c r="F505" s="194"/>
      <c r="G505" s="225"/>
      <c r="H505" s="225"/>
      <c r="I505" s="194"/>
      <c r="J505" s="194"/>
      <c r="K505" s="194"/>
      <c r="L505" s="194"/>
      <c r="M505" s="194"/>
      <c r="N505" s="194"/>
      <c r="O505" s="194"/>
      <c r="P505" s="194"/>
      <c r="Q505" s="194"/>
      <c r="R505" s="194"/>
      <c r="S505" s="194"/>
      <c r="T505" s="194"/>
      <c r="U505" s="194"/>
      <c r="V505" s="194"/>
      <c r="W505" s="194"/>
      <c r="X505" s="194"/>
    </row>
    <row r="506" spans="3:24" ht="14.25" customHeight="1" x14ac:dyDescent="0.2">
      <c r="C506" s="194"/>
      <c r="D506" s="194"/>
      <c r="E506" s="194"/>
      <c r="F506" s="194"/>
      <c r="G506" s="225"/>
      <c r="H506" s="225"/>
      <c r="I506" s="194"/>
      <c r="J506" s="194"/>
      <c r="K506" s="194"/>
      <c r="L506" s="194"/>
      <c r="M506" s="194"/>
      <c r="N506" s="194"/>
      <c r="O506" s="194"/>
      <c r="P506" s="194"/>
      <c r="Q506" s="194"/>
      <c r="R506" s="194"/>
      <c r="S506" s="194"/>
      <c r="T506" s="194"/>
      <c r="U506" s="194"/>
      <c r="V506" s="194"/>
      <c r="W506" s="194"/>
      <c r="X506" s="194"/>
    </row>
    <row r="507" spans="3:24" ht="14.25" customHeight="1" x14ac:dyDescent="0.2">
      <c r="C507" s="194"/>
      <c r="D507" s="194"/>
      <c r="E507" s="194"/>
      <c r="F507" s="194"/>
      <c r="G507" s="225"/>
      <c r="H507" s="225"/>
      <c r="I507" s="194"/>
      <c r="J507" s="194"/>
      <c r="K507" s="194"/>
      <c r="L507" s="194"/>
      <c r="M507" s="194"/>
      <c r="N507" s="194"/>
      <c r="O507" s="194"/>
      <c r="P507" s="194"/>
      <c r="Q507" s="194"/>
      <c r="R507" s="194"/>
      <c r="S507" s="194"/>
      <c r="T507" s="194"/>
      <c r="U507" s="194"/>
      <c r="V507" s="194"/>
      <c r="W507" s="194"/>
      <c r="X507" s="194"/>
    </row>
    <row r="508" spans="3:24" ht="14.25" customHeight="1" x14ac:dyDescent="0.2">
      <c r="C508" s="194"/>
      <c r="D508" s="194"/>
      <c r="E508" s="194"/>
      <c r="F508" s="194"/>
      <c r="G508" s="225"/>
      <c r="H508" s="225"/>
      <c r="I508" s="194"/>
      <c r="J508" s="194"/>
      <c r="K508" s="194"/>
      <c r="L508" s="194"/>
      <c r="M508" s="194"/>
      <c r="N508" s="194"/>
      <c r="O508" s="194"/>
      <c r="P508" s="194"/>
      <c r="Q508" s="194"/>
      <c r="R508" s="194"/>
      <c r="S508" s="194"/>
      <c r="T508" s="194"/>
      <c r="U508" s="194"/>
      <c r="V508" s="194"/>
      <c r="W508" s="194"/>
      <c r="X508" s="194"/>
    </row>
    <row r="509" spans="3:24" ht="14.25" customHeight="1" x14ac:dyDescent="0.2">
      <c r="C509" s="194"/>
      <c r="D509" s="194"/>
      <c r="E509" s="194"/>
      <c r="F509" s="194"/>
      <c r="G509" s="225"/>
      <c r="H509" s="225"/>
      <c r="I509" s="194"/>
      <c r="J509" s="194"/>
      <c r="K509" s="194"/>
      <c r="L509" s="194"/>
      <c r="M509" s="194"/>
      <c r="N509" s="194"/>
      <c r="O509" s="194"/>
      <c r="P509" s="194"/>
      <c r="Q509" s="194"/>
      <c r="R509" s="194"/>
      <c r="S509" s="194"/>
      <c r="T509" s="194"/>
      <c r="U509" s="194"/>
      <c r="V509" s="194"/>
      <c r="W509" s="194"/>
      <c r="X509" s="194"/>
    </row>
    <row r="510" spans="3:24" ht="14.25" customHeight="1" x14ac:dyDescent="0.2">
      <c r="C510" s="194"/>
      <c r="D510" s="194"/>
      <c r="E510" s="194"/>
      <c r="F510" s="194"/>
      <c r="G510" s="225"/>
      <c r="H510" s="225"/>
      <c r="I510" s="194"/>
      <c r="J510" s="194"/>
      <c r="K510" s="194"/>
      <c r="L510" s="194"/>
      <c r="M510" s="194"/>
      <c r="N510" s="194"/>
      <c r="O510" s="194"/>
      <c r="P510" s="194"/>
      <c r="Q510" s="194"/>
      <c r="R510" s="194"/>
      <c r="S510" s="194"/>
      <c r="T510" s="194"/>
      <c r="U510" s="194"/>
      <c r="V510" s="194"/>
      <c r="W510" s="194"/>
      <c r="X510" s="194"/>
    </row>
    <row r="511" spans="3:24" ht="14.25" customHeight="1" x14ac:dyDescent="0.2">
      <c r="C511" s="194"/>
      <c r="D511" s="194"/>
      <c r="E511" s="194"/>
      <c r="F511" s="194"/>
      <c r="G511" s="225"/>
      <c r="H511" s="225"/>
      <c r="I511" s="194"/>
      <c r="J511" s="194"/>
      <c r="K511" s="194"/>
      <c r="L511" s="194"/>
      <c r="M511" s="194"/>
      <c r="N511" s="194"/>
      <c r="O511" s="194"/>
      <c r="P511" s="194"/>
      <c r="Q511" s="194"/>
      <c r="R511" s="194"/>
      <c r="S511" s="194"/>
      <c r="T511" s="194"/>
      <c r="U511" s="194"/>
      <c r="V511" s="194"/>
      <c r="W511" s="194"/>
      <c r="X511" s="194"/>
    </row>
    <row r="512" spans="3:24" ht="14.25" customHeight="1" x14ac:dyDescent="0.2">
      <c r="C512" s="194"/>
      <c r="D512" s="194"/>
      <c r="E512" s="194"/>
      <c r="F512" s="194"/>
      <c r="G512" s="225"/>
      <c r="H512" s="225"/>
      <c r="I512" s="194"/>
      <c r="J512" s="194"/>
      <c r="K512" s="194"/>
      <c r="L512" s="194"/>
      <c r="M512" s="194"/>
      <c r="N512" s="194"/>
      <c r="O512" s="194"/>
      <c r="P512" s="194"/>
      <c r="Q512" s="194"/>
      <c r="R512" s="194"/>
      <c r="S512" s="194"/>
      <c r="T512" s="194"/>
      <c r="U512" s="194"/>
      <c r="V512" s="194"/>
      <c r="W512" s="194"/>
      <c r="X512" s="194"/>
    </row>
    <row r="513" spans="3:24" ht="14.25" customHeight="1" x14ac:dyDescent="0.2">
      <c r="C513" s="194"/>
      <c r="D513" s="194"/>
      <c r="E513" s="194"/>
      <c r="F513" s="194"/>
      <c r="G513" s="225"/>
      <c r="H513" s="225"/>
      <c r="I513" s="194"/>
      <c r="J513" s="194"/>
      <c r="K513" s="194"/>
      <c r="L513" s="194"/>
      <c r="M513" s="194"/>
      <c r="N513" s="194"/>
      <c r="O513" s="194"/>
      <c r="P513" s="194"/>
      <c r="Q513" s="194"/>
      <c r="R513" s="194"/>
      <c r="S513" s="194"/>
      <c r="T513" s="194"/>
      <c r="U513" s="194"/>
      <c r="V513" s="194"/>
      <c r="W513" s="194"/>
      <c r="X513" s="194"/>
    </row>
    <row r="514" spans="3:24" ht="14.25" customHeight="1" x14ac:dyDescent="0.2">
      <c r="C514" s="194"/>
      <c r="D514" s="194"/>
      <c r="E514" s="194"/>
      <c r="F514" s="194"/>
      <c r="G514" s="225"/>
      <c r="H514" s="225"/>
      <c r="I514" s="194"/>
      <c r="J514" s="194"/>
      <c r="K514" s="194"/>
      <c r="L514" s="194"/>
      <c r="M514" s="194"/>
      <c r="N514" s="194"/>
      <c r="O514" s="194"/>
      <c r="P514" s="194"/>
      <c r="Q514" s="194"/>
      <c r="R514" s="194"/>
      <c r="S514" s="194"/>
      <c r="T514" s="194"/>
      <c r="U514" s="194"/>
      <c r="V514" s="194"/>
      <c r="W514" s="194"/>
      <c r="X514" s="194"/>
    </row>
    <row r="515" spans="3:24" ht="14.25" customHeight="1" x14ac:dyDescent="0.2">
      <c r="C515" s="194"/>
      <c r="D515" s="194"/>
      <c r="E515" s="194"/>
      <c r="F515" s="194"/>
      <c r="G515" s="225"/>
      <c r="H515" s="225"/>
      <c r="I515" s="194"/>
      <c r="J515" s="194"/>
      <c r="K515" s="194"/>
      <c r="L515" s="194"/>
      <c r="M515" s="194"/>
      <c r="N515" s="194"/>
      <c r="O515" s="194"/>
      <c r="P515" s="194"/>
      <c r="Q515" s="194"/>
      <c r="R515" s="194"/>
      <c r="S515" s="194"/>
      <c r="T515" s="194"/>
      <c r="U515" s="194"/>
      <c r="V515" s="194"/>
      <c r="W515" s="194"/>
      <c r="X515" s="194"/>
    </row>
    <row r="516" spans="3:24" ht="14.25" customHeight="1" x14ac:dyDescent="0.2">
      <c r="C516" s="194"/>
      <c r="D516" s="194"/>
      <c r="E516" s="194"/>
      <c r="F516" s="194"/>
      <c r="G516" s="225"/>
      <c r="H516" s="225"/>
      <c r="I516" s="194"/>
      <c r="J516" s="194"/>
      <c r="K516" s="194"/>
      <c r="L516" s="194"/>
      <c r="M516" s="194"/>
      <c r="N516" s="194"/>
      <c r="O516" s="194"/>
      <c r="P516" s="194"/>
      <c r="Q516" s="194"/>
      <c r="R516" s="194"/>
      <c r="S516" s="194"/>
      <c r="T516" s="194"/>
      <c r="U516" s="194"/>
      <c r="V516" s="194"/>
      <c r="W516" s="194"/>
      <c r="X516" s="194"/>
    </row>
    <row r="517" spans="3:24" ht="14.25" customHeight="1" x14ac:dyDescent="0.2">
      <c r="C517" s="194"/>
      <c r="D517" s="194"/>
      <c r="E517" s="194"/>
      <c r="F517" s="194"/>
      <c r="G517" s="225"/>
      <c r="H517" s="225"/>
      <c r="I517" s="194"/>
      <c r="J517" s="194"/>
      <c r="K517" s="194"/>
      <c r="L517" s="194"/>
      <c r="M517" s="194"/>
      <c r="N517" s="194"/>
      <c r="O517" s="194"/>
      <c r="P517" s="194"/>
      <c r="Q517" s="194"/>
      <c r="R517" s="194"/>
      <c r="S517" s="194"/>
      <c r="T517" s="194"/>
      <c r="U517" s="194"/>
      <c r="V517" s="194"/>
      <c r="W517" s="194"/>
      <c r="X517" s="194"/>
    </row>
    <row r="518" spans="3:24" ht="14.25" customHeight="1" x14ac:dyDescent="0.2">
      <c r="C518" s="194"/>
      <c r="D518" s="194"/>
      <c r="E518" s="194"/>
      <c r="F518" s="194"/>
      <c r="G518" s="225"/>
      <c r="H518" s="225"/>
      <c r="I518" s="194"/>
      <c r="J518" s="194"/>
      <c r="K518" s="194"/>
      <c r="L518" s="194"/>
      <c r="M518" s="194"/>
      <c r="N518" s="194"/>
      <c r="O518" s="194"/>
      <c r="P518" s="194"/>
      <c r="Q518" s="194"/>
      <c r="R518" s="194"/>
      <c r="S518" s="194"/>
      <c r="T518" s="194"/>
      <c r="U518" s="194"/>
      <c r="V518" s="194"/>
      <c r="W518" s="194"/>
      <c r="X518" s="194"/>
    </row>
    <row r="519" spans="3:24" ht="14.25" customHeight="1" x14ac:dyDescent="0.2">
      <c r="C519" s="194"/>
      <c r="D519" s="194"/>
      <c r="E519" s="194"/>
      <c r="F519" s="194"/>
      <c r="G519" s="225"/>
      <c r="H519" s="225"/>
      <c r="I519" s="194"/>
      <c r="J519" s="194"/>
      <c r="K519" s="194"/>
      <c r="L519" s="194"/>
      <c r="M519" s="194"/>
      <c r="N519" s="194"/>
      <c r="O519" s="194"/>
      <c r="P519" s="194"/>
      <c r="Q519" s="194"/>
      <c r="R519" s="194"/>
      <c r="S519" s="194"/>
      <c r="T519" s="194"/>
      <c r="U519" s="194"/>
      <c r="V519" s="194"/>
      <c r="W519" s="194"/>
      <c r="X519" s="194"/>
    </row>
    <row r="520" spans="3:24" ht="14.25" customHeight="1" x14ac:dyDescent="0.2">
      <c r="C520" s="194"/>
      <c r="D520" s="194"/>
      <c r="E520" s="194"/>
      <c r="F520" s="194"/>
      <c r="G520" s="225"/>
      <c r="H520" s="225"/>
      <c r="I520" s="194"/>
      <c r="J520" s="194"/>
      <c r="K520" s="194"/>
      <c r="L520" s="194"/>
      <c r="M520" s="194"/>
      <c r="N520" s="194"/>
      <c r="O520" s="194"/>
      <c r="P520" s="194"/>
      <c r="Q520" s="194"/>
      <c r="R520" s="194"/>
      <c r="S520" s="194"/>
      <c r="T520" s="194"/>
      <c r="U520" s="194"/>
      <c r="V520" s="194"/>
      <c r="W520" s="194"/>
      <c r="X520" s="194"/>
    </row>
    <row r="521" spans="3:24" ht="14.25" customHeight="1" x14ac:dyDescent="0.2">
      <c r="C521" s="194"/>
      <c r="D521" s="194"/>
      <c r="E521" s="194"/>
      <c r="F521" s="194"/>
      <c r="G521" s="225"/>
      <c r="H521" s="225"/>
      <c r="I521" s="194"/>
      <c r="J521" s="194"/>
      <c r="K521" s="194"/>
      <c r="L521" s="194"/>
      <c r="M521" s="194"/>
      <c r="N521" s="194"/>
      <c r="O521" s="194"/>
      <c r="P521" s="194"/>
      <c r="Q521" s="194"/>
      <c r="R521" s="194"/>
      <c r="S521" s="194"/>
      <c r="T521" s="194"/>
      <c r="U521" s="194"/>
      <c r="V521" s="194"/>
      <c r="W521" s="194"/>
      <c r="X521" s="194"/>
    </row>
    <row r="522" spans="3:24" ht="14.25" customHeight="1" x14ac:dyDescent="0.2">
      <c r="C522" s="194"/>
      <c r="D522" s="194"/>
      <c r="E522" s="194"/>
      <c r="F522" s="194"/>
      <c r="G522" s="225"/>
      <c r="H522" s="225"/>
      <c r="I522" s="194"/>
      <c r="J522" s="194"/>
      <c r="K522" s="194"/>
      <c r="L522" s="194"/>
      <c r="M522" s="194"/>
      <c r="N522" s="194"/>
      <c r="O522" s="194"/>
      <c r="P522" s="194"/>
      <c r="Q522" s="194"/>
      <c r="R522" s="194"/>
      <c r="S522" s="194"/>
      <c r="T522" s="194"/>
      <c r="U522" s="194"/>
      <c r="V522" s="194"/>
      <c r="W522" s="194"/>
      <c r="X522" s="194"/>
    </row>
    <row r="523" spans="3:24" ht="14.25" customHeight="1" x14ac:dyDescent="0.2">
      <c r="C523" s="194"/>
      <c r="D523" s="194"/>
      <c r="E523" s="194"/>
      <c r="F523" s="194"/>
      <c r="G523" s="225"/>
      <c r="H523" s="225"/>
      <c r="I523" s="194"/>
      <c r="J523" s="194"/>
      <c r="K523" s="194"/>
      <c r="L523" s="194"/>
      <c r="M523" s="194"/>
      <c r="N523" s="194"/>
      <c r="O523" s="194"/>
      <c r="P523" s="194"/>
      <c r="Q523" s="194"/>
      <c r="R523" s="194"/>
      <c r="S523" s="194"/>
      <c r="T523" s="194"/>
      <c r="U523" s="194"/>
      <c r="V523" s="194"/>
      <c r="W523" s="194"/>
      <c r="X523" s="194"/>
    </row>
    <row r="524" spans="3:24" ht="14.25" customHeight="1" x14ac:dyDescent="0.2">
      <c r="C524" s="194"/>
      <c r="D524" s="194"/>
      <c r="E524" s="194"/>
      <c r="F524" s="194"/>
      <c r="G524" s="225"/>
      <c r="H524" s="225"/>
      <c r="I524" s="194"/>
      <c r="J524" s="194"/>
      <c r="K524" s="194"/>
      <c r="L524" s="194"/>
      <c r="M524" s="194"/>
      <c r="N524" s="194"/>
      <c r="O524" s="194"/>
      <c r="P524" s="194"/>
      <c r="Q524" s="194"/>
      <c r="R524" s="194"/>
      <c r="S524" s="194"/>
      <c r="T524" s="194"/>
      <c r="U524" s="194"/>
      <c r="V524" s="194"/>
      <c r="W524" s="194"/>
      <c r="X524" s="194"/>
    </row>
    <row r="525" spans="3:24" ht="14.25" customHeight="1" x14ac:dyDescent="0.2">
      <c r="C525" s="194"/>
      <c r="D525" s="194"/>
      <c r="E525" s="194"/>
      <c r="F525" s="194"/>
      <c r="G525" s="225"/>
      <c r="H525" s="225"/>
      <c r="I525" s="194"/>
      <c r="J525" s="194"/>
      <c r="K525" s="194"/>
      <c r="L525" s="194"/>
      <c r="M525" s="194"/>
      <c r="N525" s="194"/>
      <c r="O525" s="194"/>
      <c r="P525" s="194"/>
      <c r="Q525" s="194"/>
      <c r="R525" s="194"/>
      <c r="S525" s="194"/>
      <c r="T525" s="194"/>
      <c r="U525" s="194"/>
      <c r="V525" s="194"/>
      <c r="W525" s="194"/>
      <c r="X525" s="194"/>
    </row>
    <row r="526" spans="3:24" ht="14.25" customHeight="1" x14ac:dyDescent="0.2">
      <c r="C526" s="194"/>
      <c r="D526" s="194"/>
      <c r="E526" s="194"/>
      <c r="F526" s="194"/>
      <c r="G526" s="225"/>
      <c r="H526" s="225"/>
      <c r="I526" s="194"/>
      <c r="J526" s="194"/>
      <c r="K526" s="194"/>
      <c r="L526" s="194"/>
      <c r="M526" s="194"/>
      <c r="N526" s="194"/>
      <c r="O526" s="194"/>
      <c r="P526" s="194"/>
      <c r="Q526" s="194"/>
      <c r="R526" s="194"/>
      <c r="S526" s="194"/>
      <c r="T526" s="194"/>
      <c r="U526" s="194"/>
      <c r="V526" s="194"/>
      <c r="W526" s="194"/>
      <c r="X526" s="194"/>
    </row>
    <row r="527" spans="3:24" ht="14.25" customHeight="1" x14ac:dyDescent="0.2">
      <c r="C527" s="194"/>
      <c r="D527" s="194"/>
      <c r="E527" s="194"/>
      <c r="F527" s="194"/>
      <c r="G527" s="225"/>
      <c r="H527" s="225"/>
      <c r="I527" s="194"/>
      <c r="J527" s="194"/>
      <c r="K527" s="194"/>
      <c r="L527" s="194"/>
      <c r="M527" s="194"/>
      <c r="N527" s="194"/>
      <c r="O527" s="194"/>
      <c r="P527" s="194"/>
      <c r="Q527" s="194"/>
      <c r="R527" s="194"/>
      <c r="S527" s="194"/>
      <c r="T527" s="194"/>
      <c r="U527" s="194"/>
      <c r="V527" s="194"/>
      <c r="W527" s="194"/>
      <c r="X527" s="194"/>
    </row>
    <row r="528" spans="3:24" ht="14.25" customHeight="1" x14ac:dyDescent="0.2">
      <c r="C528" s="194"/>
      <c r="D528" s="194"/>
      <c r="E528" s="194"/>
      <c r="F528" s="194"/>
      <c r="G528" s="225"/>
      <c r="H528" s="225"/>
      <c r="I528" s="194"/>
      <c r="J528" s="194"/>
      <c r="K528" s="194"/>
      <c r="L528" s="194"/>
      <c r="M528" s="194"/>
      <c r="N528" s="194"/>
      <c r="O528" s="194"/>
      <c r="P528" s="194"/>
      <c r="Q528" s="194"/>
      <c r="R528" s="194"/>
      <c r="S528" s="194"/>
      <c r="T528" s="194"/>
      <c r="U528" s="194"/>
      <c r="V528" s="194"/>
      <c r="W528" s="194"/>
      <c r="X528" s="194"/>
    </row>
    <row r="529" spans="3:24" ht="14.25" customHeight="1" x14ac:dyDescent="0.2">
      <c r="C529" s="194"/>
      <c r="D529" s="194"/>
      <c r="E529" s="194"/>
      <c r="F529" s="194"/>
      <c r="G529" s="225"/>
      <c r="H529" s="225"/>
      <c r="I529" s="194"/>
      <c r="J529" s="194"/>
      <c r="K529" s="194"/>
      <c r="L529" s="194"/>
      <c r="M529" s="194"/>
      <c r="N529" s="194"/>
      <c r="O529" s="194"/>
      <c r="P529" s="194"/>
      <c r="Q529" s="194"/>
      <c r="R529" s="194"/>
      <c r="S529" s="194"/>
      <c r="T529" s="194"/>
      <c r="U529" s="194"/>
      <c r="V529" s="194"/>
      <c r="W529" s="194"/>
      <c r="X529" s="194"/>
    </row>
    <row r="530" spans="3:24" ht="14.25" customHeight="1" x14ac:dyDescent="0.2">
      <c r="C530" s="194"/>
      <c r="D530" s="194"/>
      <c r="E530" s="194"/>
      <c r="F530" s="194"/>
      <c r="G530" s="225"/>
      <c r="H530" s="225"/>
      <c r="I530" s="194"/>
      <c r="J530" s="194"/>
      <c r="K530" s="194"/>
      <c r="L530" s="194"/>
      <c r="M530" s="194"/>
      <c r="N530" s="194"/>
      <c r="O530" s="194"/>
      <c r="P530" s="194"/>
      <c r="Q530" s="194"/>
      <c r="R530" s="194"/>
      <c r="S530" s="194"/>
      <c r="T530" s="194"/>
      <c r="U530" s="194"/>
      <c r="V530" s="194"/>
      <c r="W530" s="194"/>
      <c r="X530" s="194"/>
    </row>
    <row r="531" spans="3:24" ht="14.25" customHeight="1" x14ac:dyDescent="0.2">
      <c r="C531" s="194"/>
      <c r="D531" s="194"/>
      <c r="E531" s="194"/>
      <c r="F531" s="194"/>
      <c r="G531" s="225"/>
      <c r="H531" s="225"/>
      <c r="I531" s="194"/>
      <c r="J531" s="194"/>
      <c r="K531" s="194"/>
      <c r="L531" s="194"/>
      <c r="M531" s="194"/>
      <c r="N531" s="194"/>
      <c r="O531" s="194"/>
      <c r="P531" s="194"/>
      <c r="Q531" s="194"/>
      <c r="R531" s="194"/>
      <c r="S531" s="194"/>
      <c r="T531" s="194"/>
      <c r="U531" s="194"/>
      <c r="V531" s="194"/>
      <c r="W531" s="194"/>
      <c r="X531" s="194"/>
    </row>
    <row r="532" spans="3:24" ht="14.25" customHeight="1" x14ac:dyDescent="0.2">
      <c r="C532" s="194"/>
      <c r="D532" s="194"/>
      <c r="E532" s="194"/>
      <c r="F532" s="194"/>
      <c r="G532" s="225"/>
      <c r="H532" s="225"/>
      <c r="I532" s="194"/>
      <c r="J532" s="194"/>
      <c r="K532" s="194"/>
      <c r="L532" s="194"/>
      <c r="M532" s="194"/>
      <c r="N532" s="194"/>
      <c r="O532" s="194"/>
      <c r="P532" s="194"/>
      <c r="Q532" s="194"/>
      <c r="R532" s="194"/>
      <c r="S532" s="194"/>
      <c r="T532" s="194"/>
      <c r="U532" s="194"/>
      <c r="V532" s="194"/>
      <c r="W532" s="194"/>
      <c r="X532" s="194"/>
    </row>
    <row r="533" spans="3:24" ht="14.25" customHeight="1" x14ac:dyDescent="0.2">
      <c r="C533" s="194"/>
      <c r="D533" s="194"/>
      <c r="E533" s="194"/>
      <c r="F533" s="194"/>
      <c r="G533" s="225"/>
      <c r="H533" s="225"/>
      <c r="I533" s="194"/>
      <c r="J533" s="194"/>
      <c r="K533" s="194"/>
      <c r="L533" s="194"/>
      <c r="M533" s="194"/>
      <c r="N533" s="194"/>
      <c r="O533" s="194"/>
      <c r="P533" s="194"/>
      <c r="Q533" s="194"/>
      <c r="R533" s="194"/>
      <c r="S533" s="194"/>
      <c r="T533" s="194"/>
      <c r="U533" s="194"/>
      <c r="V533" s="194"/>
      <c r="W533" s="194"/>
      <c r="X533" s="194"/>
    </row>
    <row r="534" spans="3:24" ht="14.25" customHeight="1" x14ac:dyDescent="0.2">
      <c r="C534" s="194"/>
      <c r="D534" s="194"/>
      <c r="E534" s="194"/>
      <c r="F534" s="194"/>
      <c r="G534" s="225"/>
      <c r="H534" s="225"/>
      <c r="I534" s="194"/>
      <c r="J534" s="194"/>
      <c r="K534" s="194"/>
      <c r="L534" s="194"/>
      <c r="M534" s="194"/>
      <c r="N534" s="194"/>
      <c r="O534" s="194"/>
      <c r="P534" s="194"/>
      <c r="Q534" s="194"/>
      <c r="R534" s="194"/>
      <c r="S534" s="194"/>
      <c r="T534" s="194"/>
      <c r="U534" s="194"/>
      <c r="V534" s="194"/>
      <c r="W534" s="194"/>
      <c r="X534" s="194"/>
    </row>
    <row r="535" spans="3:24" ht="14.25" customHeight="1" x14ac:dyDescent="0.2">
      <c r="C535" s="194"/>
      <c r="D535" s="194"/>
      <c r="E535" s="194"/>
      <c r="F535" s="194"/>
      <c r="G535" s="225"/>
      <c r="H535" s="225"/>
      <c r="I535" s="194"/>
      <c r="J535" s="194"/>
      <c r="K535" s="194"/>
      <c r="L535" s="194"/>
      <c r="M535" s="194"/>
      <c r="N535" s="194"/>
      <c r="O535" s="194"/>
      <c r="P535" s="194"/>
      <c r="Q535" s="194"/>
      <c r="R535" s="194"/>
      <c r="S535" s="194"/>
      <c r="T535" s="194"/>
      <c r="U535" s="194"/>
      <c r="V535" s="194"/>
      <c r="W535" s="194"/>
      <c r="X535" s="194"/>
    </row>
    <row r="536" spans="3:24" ht="14.25" customHeight="1" x14ac:dyDescent="0.2">
      <c r="C536" s="194"/>
      <c r="D536" s="194"/>
      <c r="E536" s="194"/>
      <c r="F536" s="194"/>
      <c r="G536" s="225"/>
      <c r="H536" s="225"/>
      <c r="I536" s="194"/>
      <c r="J536" s="194"/>
      <c r="K536" s="194"/>
      <c r="L536" s="194"/>
      <c r="M536" s="194"/>
      <c r="N536" s="194"/>
      <c r="O536" s="194"/>
      <c r="P536" s="194"/>
      <c r="Q536" s="194"/>
      <c r="R536" s="194"/>
      <c r="S536" s="194"/>
      <c r="T536" s="194"/>
      <c r="U536" s="194"/>
      <c r="V536" s="194"/>
      <c r="W536" s="194"/>
      <c r="X536" s="194"/>
    </row>
    <row r="537" spans="3:24" ht="14.25" customHeight="1" x14ac:dyDescent="0.2">
      <c r="C537" s="194"/>
      <c r="D537" s="194"/>
      <c r="E537" s="194"/>
      <c r="F537" s="194"/>
      <c r="G537" s="225"/>
      <c r="H537" s="225"/>
      <c r="I537" s="194"/>
      <c r="J537" s="194"/>
      <c r="K537" s="194"/>
      <c r="L537" s="194"/>
      <c r="M537" s="194"/>
      <c r="N537" s="194"/>
      <c r="O537" s="194"/>
      <c r="P537" s="194"/>
      <c r="Q537" s="194"/>
      <c r="R537" s="194"/>
      <c r="S537" s="194"/>
      <c r="T537" s="194"/>
      <c r="U537" s="194"/>
      <c r="V537" s="194"/>
      <c r="W537" s="194"/>
      <c r="X537" s="194"/>
    </row>
    <row r="538" spans="3:24" ht="14.25" customHeight="1" x14ac:dyDescent="0.2">
      <c r="C538" s="194"/>
      <c r="D538" s="194"/>
      <c r="E538" s="194"/>
      <c r="F538" s="194"/>
      <c r="G538" s="225"/>
      <c r="H538" s="225"/>
      <c r="I538" s="194"/>
      <c r="J538" s="194"/>
      <c r="K538" s="194"/>
      <c r="L538" s="194"/>
      <c r="M538" s="194"/>
      <c r="N538" s="194"/>
      <c r="O538" s="194"/>
      <c r="P538" s="194"/>
      <c r="Q538" s="194"/>
      <c r="R538" s="194"/>
      <c r="S538" s="194"/>
      <c r="T538" s="194"/>
      <c r="U538" s="194"/>
      <c r="V538" s="194"/>
      <c r="W538" s="194"/>
      <c r="X538" s="194"/>
    </row>
    <row r="539" spans="3:24" ht="14.25" customHeight="1" x14ac:dyDescent="0.2">
      <c r="C539" s="194"/>
      <c r="D539" s="194"/>
      <c r="E539" s="194"/>
      <c r="F539" s="194"/>
      <c r="G539" s="225"/>
      <c r="H539" s="225"/>
      <c r="I539" s="194"/>
      <c r="J539" s="194"/>
      <c r="K539" s="194"/>
      <c r="L539" s="194"/>
      <c r="M539" s="194"/>
      <c r="N539" s="194"/>
      <c r="O539" s="194"/>
      <c r="P539" s="194"/>
      <c r="Q539" s="194"/>
      <c r="R539" s="194"/>
      <c r="S539" s="194"/>
      <c r="T539" s="194"/>
      <c r="U539" s="194"/>
      <c r="V539" s="194"/>
      <c r="W539" s="194"/>
      <c r="X539" s="194"/>
    </row>
    <row r="540" spans="3:24" ht="14.25" customHeight="1" x14ac:dyDescent="0.2">
      <c r="C540" s="194"/>
      <c r="D540" s="194"/>
      <c r="E540" s="194"/>
      <c r="F540" s="194"/>
      <c r="G540" s="225"/>
      <c r="H540" s="225"/>
      <c r="I540" s="194"/>
      <c r="J540" s="194"/>
      <c r="K540" s="194"/>
      <c r="L540" s="194"/>
      <c r="M540" s="194"/>
      <c r="N540" s="194"/>
      <c r="O540" s="194"/>
      <c r="P540" s="194"/>
      <c r="Q540" s="194"/>
      <c r="R540" s="194"/>
      <c r="S540" s="194"/>
      <c r="T540" s="194"/>
      <c r="U540" s="194"/>
      <c r="V540" s="194"/>
      <c r="W540" s="194"/>
      <c r="X540" s="194"/>
    </row>
    <row r="541" spans="3:24" ht="14.25" customHeight="1" x14ac:dyDescent="0.2">
      <c r="C541" s="194"/>
      <c r="D541" s="194"/>
      <c r="E541" s="194"/>
      <c r="F541" s="194"/>
      <c r="G541" s="225"/>
      <c r="H541" s="225"/>
      <c r="I541" s="194"/>
      <c r="J541" s="194"/>
      <c r="K541" s="194"/>
      <c r="L541" s="194"/>
      <c r="M541" s="194"/>
      <c r="N541" s="194"/>
      <c r="O541" s="194"/>
      <c r="P541" s="194"/>
      <c r="Q541" s="194"/>
      <c r="R541" s="194"/>
      <c r="S541" s="194"/>
      <c r="T541" s="194"/>
      <c r="U541" s="194"/>
      <c r="V541" s="194"/>
      <c r="W541" s="194"/>
      <c r="X541" s="194"/>
    </row>
    <row r="542" spans="3:24" ht="14.25" customHeight="1" x14ac:dyDescent="0.2">
      <c r="C542" s="194"/>
      <c r="D542" s="194"/>
      <c r="E542" s="194"/>
      <c r="F542" s="194"/>
      <c r="G542" s="225"/>
      <c r="H542" s="225"/>
      <c r="I542" s="194"/>
      <c r="J542" s="194"/>
      <c r="K542" s="194"/>
      <c r="L542" s="194"/>
      <c r="M542" s="194"/>
      <c r="N542" s="194"/>
      <c r="O542" s="194"/>
      <c r="P542" s="194"/>
      <c r="Q542" s="194"/>
      <c r="R542" s="194"/>
      <c r="S542" s="194"/>
      <c r="T542" s="194"/>
      <c r="U542" s="194"/>
      <c r="V542" s="194"/>
      <c r="W542" s="194"/>
      <c r="X542" s="194"/>
    </row>
    <row r="543" spans="3:24" ht="14.25" customHeight="1" x14ac:dyDescent="0.2">
      <c r="C543" s="194"/>
      <c r="D543" s="194"/>
      <c r="E543" s="194"/>
      <c r="F543" s="194"/>
      <c r="G543" s="225"/>
      <c r="H543" s="225"/>
      <c r="I543" s="194"/>
      <c r="J543" s="194"/>
      <c r="K543" s="194"/>
      <c r="L543" s="194"/>
      <c r="M543" s="194"/>
      <c r="N543" s="194"/>
      <c r="O543" s="194"/>
      <c r="P543" s="194"/>
      <c r="Q543" s="194"/>
      <c r="R543" s="194"/>
      <c r="S543" s="194"/>
      <c r="T543" s="194"/>
      <c r="U543" s="194"/>
      <c r="V543" s="194"/>
      <c r="W543" s="194"/>
      <c r="X543" s="194"/>
    </row>
    <row r="544" spans="3:24" ht="14.25" customHeight="1" x14ac:dyDescent="0.2">
      <c r="C544" s="194"/>
      <c r="D544" s="194"/>
      <c r="E544" s="194"/>
      <c r="F544" s="194"/>
      <c r="G544" s="225"/>
      <c r="H544" s="225"/>
      <c r="I544" s="194"/>
      <c r="J544" s="194"/>
      <c r="K544" s="194"/>
      <c r="L544" s="194"/>
      <c r="M544" s="194"/>
      <c r="N544" s="194"/>
      <c r="O544" s="194"/>
      <c r="P544" s="194"/>
      <c r="Q544" s="194"/>
      <c r="R544" s="194"/>
      <c r="S544" s="194"/>
      <c r="T544" s="194"/>
      <c r="U544" s="194"/>
      <c r="V544" s="194"/>
      <c r="W544" s="194"/>
      <c r="X544" s="194"/>
    </row>
    <row r="545" spans="3:24" ht="14.25" customHeight="1" x14ac:dyDescent="0.2">
      <c r="C545" s="194"/>
      <c r="D545" s="194"/>
      <c r="E545" s="194"/>
      <c r="F545" s="194"/>
      <c r="G545" s="225"/>
      <c r="H545" s="225"/>
      <c r="I545" s="194"/>
      <c r="J545" s="194"/>
      <c r="K545" s="194"/>
      <c r="L545" s="194"/>
      <c r="M545" s="194"/>
      <c r="N545" s="194"/>
      <c r="O545" s="194"/>
      <c r="P545" s="194"/>
      <c r="Q545" s="194"/>
      <c r="R545" s="194"/>
      <c r="S545" s="194"/>
      <c r="T545" s="194"/>
      <c r="U545" s="194"/>
      <c r="V545" s="194"/>
      <c r="W545" s="194"/>
      <c r="X545" s="194"/>
    </row>
    <row r="546" spans="3:24" ht="14.25" customHeight="1" x14ac:dyDescent="0.2">
      <c r="C546" s="194"/>
      <c r="D546" s="194"/>
      <c r="E546" s="194"/>
      <c r="F546" s="194"/>
      <c r="G546" s="225"/>
      <c r="H546" s="225"/>
      <c r="I546" s="194"/>
      <c r="J546" s="194"/>
      <c r="K546" s="194"/>
      <c r="L546" s="194"/>
      <c r="M546" s="194"/>
      <c r="N546" s="194"/>
      <c r="O546" s="194"/>
      <c r="P546" s="194"/>
      <c r="Q546" s="194"/>
      <c r="R546" s="194"/>
      <c r="S546" s="194"/>
      <c r="T546" s="194"/>
      <c r="U546" s="194"/>
      <c r="V546" s="194"/>
      <c r="W546" s="194"/>
      <c r="X546" s="194"/>
    </row>
    <row r="547" spans="3:24" ht="14.25" customHeight="1" x14ac:dyDescent="0.2">
      <c r="C547" s="194"/>
      <c r="D547" s="194"/>
      <c r="E547" s="194"/>
      <c r="F547" s="194"/>
      <c r="G547" s="225"/>
      <c r="H547" s="225"/>
      <c r="I547" s="194"/>
      <c r="J547" s="194"/>
      <c r="K547" s="194"/>
      <c r="L547" s="194"/>
      <c r="M547" s="194"/>
      <c r="N547" s="194"/>
      <c r="O547" s="194"/>
      <c r="P547" s="194"/>
      <c r="Q547" s="194"/>
      <c r="R547" s="194"/>
      <c r="S547" s="194"/>
      <c r="T547" s="194"/>
      <c r="U547" s="194"/>
      <c r="V547" s="194"/>
      <c r="W547" s="194"/>
      <c r="X547" s="194"/>
    </row>
    <row r="548" spans="3:24" ht="14.25" customHeight="1" x14ac:dyDescent="0.2">
      <c r="C548" s="194"/>
      <c r="D548" s="194"/>
      <c r="E548" s="194"/>
      <c r="F548" s="194"/>
      <c r="G548" s="225"/>
      <c r="H548" s="225"/>
      <c r="I548" s="194"/>
      <c r="J548" s="194"/>
      <c r="K548" s="194"/>
      <c r="L548" s="194"/>
      <c r="M548" s="194"/>
      <c r="N548" s="194"/>
      <c r="O548" s="194"/>
      <c r="P548" s="194"/>
      <c r="Q548" s="194"/>
      <c r="R548" s="194"/>
      <c r="S548" s="194"/>
      <c r="T548" s="194"/>
      <c r="U548" s="194"/>
      <c r="V548" s="194"/>
      <c r="W548" s="194"/>
      <c r="X548" s="194"/>
    </row>
    <row r="549" spans="3:24" ht="14.25" customHeight="1" x14ac:dyDescent="0.2">
      <c r="C549" s="194"/>
      <c r="D549" s="194"/>
      <c r="E549" s="194"/>
      <c r="F549" s="194"/>
      <c r="G549" s="225"/>
      <c r="H549" s="225"/>
      <c r="I549" s="194"/>
      <c r="J549" s="194"/>
      <c r="K549" s="194"/>
      <c r="L549" s="194"/>
      <c r="M549" s="194"/>
      <c r="N549" s="194"/>
      <c r="O549" s="194"/>
      <c r="P549" s="194"/>
      <c r="Q549" s="194"/>
      <c r="R549" s="194"/>
      <c r="S549" s="194"/>
      <c r="T549" s="194"/>
      <c r="U549" s="194"/>
      <c r="V549" s="194"/>
      <c r="W549" s="194"/>
      <c r="X549" s="194"/>
    </row>
    <row r="550" spans="3:24" ht="14.25" customHeight="1" x14ac:dyDescent="0.2">
      <c r="C550" s="194"/>
      <c r="D550" s="194"/>
      <c r="E550" s="194"/>
      <c r="F550" s="194"/>
      <c r="G550" s="225"/>
      <c r="H550" s="225"/>
      <c r="I550" s="194"/>
      <c r="J550" s="194"/>
      <c r="K550" s="194"/>
      <c r="L550" s="194"/>
      <c r="M550" s="194"/>
      <c r="N550" s="194"/>
      <c r="O550" s="194"/>
      <c r="P550" s="194"/>
      <c r="Q550" s="194"/>
      <c r="R550" s="194"/>
      <c r="S550" s="194"/>
      <c r="T550" s="194"/>
      <c r="U550" s="194"/>
      <c r="V550" s="194"/>
      <c r="W550" s="194"/>
      <c r="X550" s="194"/>
    </row>
    <row r="551" spans="3:24" ht="14.25" customHeight="1" x14ac:dyDescent="0.2">
      <c r="C551" s="194"/>
      <c r="D551" s="194"/>
      <c r="E551" s="194"/>
      <c r="F551" s="194"/>
      <c r="G551" s="225"/>
      <c r="H551" s="225"/>
      <c r="I551" s="194"/>
      <c r="J551" s="194"/>
      <c r="K551" s="194"/>
      <c r="L551" s="194"/>
      <c r="M551" s="194"/>
      <c r="N551" s="194"/>
      <c r="O551" s="194"/>
      <c r="P551" s="194"/>
      <c r="Q551" s="194"/>
      <c r="R551" s="194"/>
      <c r="S551" s="194"/>
      <c r="T551" s="194"/>
      <c r="U551" s="194"/>
      <c r="V551" s="194"/>
      <c r="W551" s="194"/>
      <c r="X551" s="194"/>
    </row>
    <row r="552" spans="3:24" ht="14.25" customHeight="1" x14ac:dyDescent="0.2">
      <c r="C552" s="194"/>
      <c r="D552" s="194"/>
      <c r="E552" s="194"/>
      <c r="F552" s="194"/>
      <c r="G552" s="225"/>
      <c r="H552" s="225"/>
      <c r="I552" s="194"/>
      <c r="J552" s="194"/>
      <c r="K552" s="194"/>
      <c r="L552" s="194"/>
      <c r="M552" s="194"/>
      <c r="N552" s="194"/>
      <c r="O552" s="194"/>
      <c r="P552" s="194"/>
      <c r="Q552" s="194"/>
      <c r="R552" s="194"/>
      <c r="S552" s="194"/>
      <c r="T552" s="194"/>
      <c r="U552" s="194"/>
      <c r="V552" s="194"/>
      <c r="W552" s="194"/>
      <c r="X552" s="194"/>
    </row>
    <row r="553" spans="3:24" ht="14.25" customHeight="1" x14ac:dyDescent="0.2">
      <c r="C553" s="194"/>
      <c r="D553" s="194"/>
      <c r="E553" s="194"/>
      <c r="F553" s="194"/>
      <c r="G553" s="225"/>
      <c r="H553" s="225"/>
      <c r="I553" s="194"/>
      <c r="J553" s="194"/>
      <c r="K553" s="194"/>
      <c r="L553" s="194"/>
      <c r="M553" s="194"/>
      <c r="N553" s="194"/>
      <c r="O553" s="194"/>
      <c r="P553" s="194"/>
      <c r="Q553" s="194"/>
      <c r="R553" s="194"/>
      <c r="S553" s="194"/>
      <c r="T553" s="194"/>
      <c r="U553" s="194"/>
      <c r="V553" s="194"/>
      <c r="W553" s="194"/>
      <c r="X553" s="194"/>
    </row>
    <row r="554" spans="3:24" ht="14.25" customHeight="1" x14ac:dyDescent="0.2">
      <c r="C554" s="194"/>
      <c r="D554" s="194"/>
      <c r="E554" s="194"/>
      <c r="F554" s="194"/>
      <c r="G554" s="225"/>
      <c r="H554" s="225"/>
      <c r="I554" s="194"/>
      <c r="J554" s="194"/>
      <c r="K554" s="194"/>
      <c r="L554" s="194"/>
      <c r="M554" s="194"/>
      <c r="N554" s="194"/>
      <c r="O554" s="194"/>
      <c r="P554" s="194"/>
      <c r="Q554" s="194"/>
      <c r="R554" s="194"/>
      <c r="S554" s="194"/>
      <c r="T554" s="194"/>
      <c r="U554" s="194"/>
      <c r="V554" s="194"/>
      <c r="W554" s="194"/>
      <c r="X554" s="194"/>
    </row>
    <row r="555" spans="3:24" ht="14.25" customHeight="1" x14ac:dyDescent="0.2">
      <c r="C555" s="194"/>
      <c r="D555" s="194"/>
      <c r="E555" s="194"/>
      <c r="F555" s="194"/>
      <c r="G555" s="225"/>
      <c r="H555" s="225"/>
      <c r="I555" s="194"/>
      <c r="J555" s="194"/>
      <c r="K555" s="194"/>
      <c r="L555" s="194"/>
      <c r="M555" s="194"/>
      <c r="N555" s="194"/>
      <c r="O555" s="194"/>
      <c r="P555" s="194"/>
      <c r="Q555" s="194"/>
      <c r="R555" s="194"/>
      <c r="S555" s="194"/>
      <c r="T555" s="194"/>
      <c r="U555" s="194"/>
      <c r="V555" s="194"/>
      <c r="W555" s="194"/>
      <c r="X555" s="194"/>
    </row>
    <row r="556" spans="3:24" ht="14.25" customHeight="1" x14ac:dyDescent="0.2">
      <c r="C556" s="194"/>
      <c r="D556" s="194"/>
      <c r="E556" s="194"/>
      <c r="F556" s="194"/>
      <c r="G556" s="225"/>
      <c r="H556" s="225"/>
      <c r="I556" s="194"/>
      <c r="J556" s="194"/>
      <c r="K556" s="194"/>
      <c r="L556" s="194"/>
      <c r="M556" s="194"/>
      <c r="N556" s="194"/>
      <c r="O556" s="194"/>
      <c r="P556" s="194"/>
      <c r="Q556" s="194"/>
      <c r="R556" s="194"/>
      <c r="S556" s="194"/>
      <c r="T556" s="194"/>
      <c r="U556" s="194"/>
      <c r="V556" s="194"/>
      <c r="W556" s="194"/>
      <c r="X556" s="194"/>
    </row>
    <row r="557" spans="3:24" ht="14.25" customHeight="1" x14ac:dyDescent="0.2">
      <c r="C557" s="194"/>
      <c r="D557" s="194"/>
      <c r="E557" s="194"/>
      <c r="F557" s="194"/>
      <c r="G557" s="225"/>
      <c r="H557" s="225"/>
      <c r="I557" s="194"/>
      <c r="J557" s="194"/>
      <c r="K557" s="194"/>
      <c r="L557" s="194"/>
      <c r="M557" s="194"/>
      <c r="N557" s="194"/>
      <c r="O557" s="194"/>
      <c r="P557" s="194"/>
      <c r="Q557" s="194"/>
      <c r="R557" s="194"/>
      <c r="S557" s="194"/>
      <c r="T557" s="194"/>
      <c r="U557" s="194"/>
      <c r="V557" s="194"/>
      <c r="W557" s="194"/>
      <c r="X557" s="194"/>
    </row>
    <row r="558" spans="3:24" ht="14.25" customHeight="1" x14ac:dyDescent="0.2">
      <c r="C558" s="194"/>
      <c r="D558" s="194"/>
      <c r="E558" s="194"/>
      <c r="F558" s="194"/>
      <c r="G558" s="225"/>
      <c r="H558" s="225"/>
      <c r="I558" s="194"/>
      <c r="J558" s="194"/>
      <c r="K558" s="194"/>
      <c r="L558" s="194"/>
      <c r="M558" s="194"/>
      <c r="N558" s="194"/>
      <c r="O558" s="194"/>
      <c r="P558" s="194"/>
      <c r="Q558" s="194"/>
      <c r="R558" s="194"/>
      <c r="S558" s="194"/>
      <c r="T558" s="194"/>
      <c r="U558" s="194"/>
      <c r="V558" s="194"/>
      <c r="W558" s="194"/>
      <c r="X558" s="194"/>
    </row>
    <row r="559" spans="3:24" ht="14.25" customHeight="1" x14ac:dyDescent="0.2">
      <c r="C559" s="194"/>
      <c r="D559" s="194"/>
      <c r="E559" s="194"/>
      <c r="F559" s="194"/>
      <c r="G559" s="225"/>
      <c r="H559" s="225"/>
      <c r="I559" s="194"/>
      <c r="J559" s="194"/>
      <c r="K559" s="194"/>
      <c r="L559" s="194"/>
      <c r="M559" s="194"/>
      <c r="N559" s="194"/>
      <c r="O559" s="194"/>
      <c r="P559" s="194"/>
      <c r="Q559" s="194"/>
      <c r="R559" s="194"/>
      <c r="S559" s="194"/>
      <c r="T559" s="194"/>
      <c r="U559" s="194"/>
      <c r="V559" s="194"/>
      <c r="W559" s="194"/>
      <c r="X559" s="194"/>
    </row>
    <row r="560" spans="3:24" ht="14.25" customHeight="1" x14ac:dyDescent="0.2">
      <c r="C560" s="194"/>
      <c r="D560" s="194"/>
      <c r="E560" s="194"/>
      <c r="F560" s="194"/>
      <c r="G560" s="225"/>
      <c r="H560" s="225"/>
      <c r="I560" s="194"/>
      <c r="J560" s="194"/>
      <c r="K560" s="194"/>
      <c r="L560" s="194"/>
      <c r="M560" s="194"/>
      <c r="N560" s="194"/>
      <c r="O560" s="194"/>
      <c r="P560" s="194"/>
      <c r="Q560" s="194"/>
      <c r="R560" s="194"/>
      <c r="S560" s="194"/>
      <c r="T560" s="194"/>
      <c r="U560" s="194"/>
      <c r="V560" s="194"/>
      <c r="W560" s="194"/>
      <c r="X560" s="194"/>
    </row>
    <row r="561" spans="3:24" ht="14.25" customHeight="1" x14ac:dyDescent="0.2">
      <c r="C561" s="194"/>
      <c r="D561" s="194"/>
      <c r="E561" s="194"/>
      <c r="F561" s="194"/>
      <c r="G561" s="225"/>
      <c r="H561" s="225"/>
      <c r="I561" s="194"/>
      <c r="J561" s="194"/>
      <c r="K561" s="194"/>
      <c r="L561" s="194"/>
      <c r="M561" s="194"/>
      <c r="N561" s="194"/>
      <c r="O561" s="194"/>
      <c r="P561" s="194"/>
      <c r="Q561" s="194"/>
      <c r="R561" s="194"/>
      <c r="S561" s="194"/>
      <c r="T561" s="194"/>
      <c r="U561" s="194"/>
      <c r="V561" s="194"/>
      <c r="W561" s="194"/>
      <c r="X561" s="194"/>
    </row>
    <row r="562" spans="3:24" ht="14.25" customHeight="1" x14ac:dyDescent="0.2">
      <c r="C562" s="194"/>
      <c r="D562" s="194"/>
      <c r="E562" s="194"/>
      <c r="F562" s="194"/>
      <c r="G562" s="225"/>
      <c r="H562" s="225"/>
      <c r="I562" s="194"/>
      <c r="J562" s="194"/>
      <c r="K562" s="194"/>
      <c r="L562" s="194"/>
      <c r="M562" s="194"/>
      <c r="N562" s="194"/>
      <c r="O562" s="194"/>
      <c r="P562" s="194"/>
      <c r="Q562" s="194"/>
      <c r="R562" s="194"/>
      <c r="S562" s="194"/>
      <c r="T562" s="194"/>
      <c r="U562" s="194"/>
      <c r="V562" s="194"/>
      <c r="W562" s="194"/>
      <c r="X562" s="194"/>
    </row>
    <row r="563" spans="3:24" ht="14.25" customHeight="1" x14ac:dyDescent="0.2">
      <c r="C563" s="194"/>
      <c r="D563" s="194"/>
      <c r="E563" s="194"/>
      <c r="F563" s="194"/>
      <c r="G563" s="225"/>
      <c r="H563" s="225"/>
      <c r="I563" s="194"/>
      <c r="J563" s="194"/>
      <c r="K563" s="194"/>
      <c r="L563" s="194"/>
      <c r="M563" s="194"/>
      <c r="N563" s="194"/>
      <c r="O563" s="194"/>
      <c r="P563" s="194"/>
      <c r="Q563" s="194"/>
      <c r="R563" s="194"/>
      <c r="S563" s="194"/>
      <c r="T563" s="194"/>
      <c r="U563" s="194"/>
      <c r="V563" s="194"/>
      <c r="W563" s="194"/>
      <c r="X563" s="194"/>
    </row>
    <row r="564" spans="3:24" ht="14.25" customHeight="1" x14ac:dyDescent="0.2">
      <c r="C564" s="194"/>
      <c r="D564" s="194"/>
      <c r="E564" s="194"/>
      <c r="F564" s="194"/>
      <c r="G564" s="225"/>
      <c r="H564" s="225"/>
      <c r="I564" s="194"/>
      <c r="J564" s="194"/>
      <c r="K564" s="194"/>
      <c r="L564" s="194"/>
      <c r="M564" s="194"/>
      <c r="N564" s="194"/>
      <c r="O564" s="194"/>
      <c r="P564" s="194"/>
      <c r="Q564" s="194"/>
      <c r="R564" s="194"/>
      <c r="S564" s="194"/>
      <c r="T564" s="194"/>
      <c r="U564" s="194"/>
      <c r="V564" s="194"/>
      <c r="W564" s="194"/>
      <c r="X564" s="194"/>
    </row>
    <row r="565" spans="3:24" ht="14.25" customHeight="1" x14ac:dyDescent="0.2">
      <c r="C565" s="194"/>
      <c r="D565" s="194"/>
      <c r="E565" s="194"/>
      <c r="F565" s="194"/>
      <c r="G565" s="225"/>
      <c r="H565" s="225"/>
      <c r="I565" s="194"/>
      <c r="J565" s="194"/>
      <c r="K565" s="194"/>
      <c r="L565" s="194"/>
      <c r="M565" s="194"/>
      <c r="N565" s="194"/>
      <c r="O565" s="194"/>
      <c r="P565" s="194"/>
      <c r="Q565" s="194"/>
      <c r="R565" s="194"/>
      <c r="S565" s="194"/>
      <c r="T565" s="194"/>
      <c r="U565" s="194"/>
      <c r="V565" s="194"/>
      <c r="W565" s="194"/>
      <c r="X565" s="194"/>
    </row>
    <row r="566" spans="3:24" ht="14.25" customHeight="1" x14ac:dyDescent="0.2">
      <c r="C566" s="194"/>
      <c r="D566" s="194"/>
      <c r="E566" s="194"/>
      <c r="F566" s="194"/>
      <c r="G566" s="225"/>
      <c r="H566" s="225"/>
      <c r="I566" s="194"/>
      <c r="J566" s="194"/>
      <c r="K566" s="194"/>
      <c r="L566" s="194"/>
      <c r="M566" s="194"/>
      <c r="N566" s="194"/>
      <c r="O566" s="194"/>
      <c r="P566" s="194"/>
      <c r="Q566" s="194"/>
      <c r="R566" s="194"/>
      <c r="S566" s="194"/>
      <c r="T566" s="194"/>
      <c r="U566" s="194"/>
      <c r="V566" s="194"/>
      <c r="W566" s="194"/>
      <c r="X566" s="194"/>
    </row>
    <row r="567" spans="3:24" ht="14.25" customHeight="1" x14ac:dyDescent="0.2">
      <c r="C567" s="194"/>
      <c r="D567" s="194"/>
      <c r="E567" s="194"/>
      <c r="F567" s="194"/>
      <c r="G567" s="225"/>
      <c r="H567" s="225"/>
      <c r="I567" s="194"/>
      <c r="J567" s="194"/>
      <c r="K567" s="194"/>
      <c r="L567" s="194"/>
      <c r="M567" s="194"/>
      <c r="N567" s="194"/>
      <c r="O567" s="194"/>
      <c r="P567" s="194"/>
      <c r="Q567" s="194"/>
      <c r="R567" s="194"/>
      <c r="S567" s="194"/>
      <c r="T567" s="194"/>
      <c r="U567" s="194"/>
      <c r="V567" s="194"/>
      <c r="W567" s="194"/>
      <c r="X567" s="194"/>
    </row>
    <row r="568" spans="3:24" ht="14.25" customHeight="1" x14ac:dyDescent="0.2">
      <c r="C568" s="194"/>
      <c r="D568" s="194"/>
      <c r="E568" s="194"/>
      <c r="F568" s="194"/>
      <c r="G568" s="225"/>
      <c r="H568" s="225"/>
      <c r="I568" s="194"/>
      <c r="J568" s="194"/>
      <c r="K568" s="194"/>
      <c r="L568" s="194"/>
      <c r="M568" s="194"/>
      <c r="N568" s="194"/>
      <c r="O568" s="194"/>
      <c r="P568" s="194"/>
      <c r="Q568" s="194"/>
      <c r="R568" s="194"/>
      <c r="S568" s="194"/>
      <c r="T568" s="194"/>
      <c r="U568" s="194"/>
      <c r="V568" s="194"/>
      <c r="W568" s="194"/>
      <c r="X568" s="194"/>
    </row>
    <row r="569" spans="3:24" ht="14.25" customHeight="1" x14ac:dyDescent="0.2">
      <c r="C569" s="194"/>
      <c r="D569" s="194"/>
      <c r="E569" s="194"/>
      <c r="F569" s="194"/>
      <c r="G569" s="225"/>
      <c r="H569" s="225"/>
      <c r="I569" s="194"/>
      <c r="J569" s="194"/>
      <c r="K569" s="194"/>
      <c r="L569" s="194"/>
      <c r="M569" s="194"/>
      <c r="N569" s="194"/>
      <c r="O569" s="194"/>
      <c r="P569" s="194"/>
      <c r="Q569" s="194"/>
      <c r="R569" s="194"/>
      <c r="S569" s="194"/>
      <c r="T569" s="194"/>
      <c r="U569" s="194"/>
      <c r="V569" s="194"/>
      <c r="W569" s="194"/>
      <c r="X569" s="194"/>
    </row>
    <row r="570" spans="3:24" ht="14.25" customHeight="1" x14ac:dyDescent="0.2">
      <c r="C570" s="194"/>
      <c r="D570" s="194"/>
      <c r="E570" s="194"/>
      <c r="F570" s="194"/>
      <c r="G570" s="225"/>
      <c r="H570" s="225"/>
      <c r="I570" s="194"/>
      <c r="J570" s="194"/>
      <c r="K570" s="194"/>
      <c r="L570" s="194"/>
      <c r="M570" s="194"/>
      <c r="N570" s="194"/>
      <c r="O570" s="194"/>
      <c r="P570" s="194"/>
      <c r="Q570" s="194"/>
      <c r="R570" s="194"/>
      <c r="S570" s="194"/>
      <c r="T570" s="194"/>
      <c r="U570" s="194"/>
      <c r="V570" s="194"/>
      <c r="W570" s="194"/>
      <c r="X570" s="194"/>
    </row>
    <row r="571" spans="3:24" ht="14.25" customHeight="1" x14ac:dyDescent="0.2">
      <c r="C571" s="194"/>
      <c r="D571" s="194"/>
      <c r="E571" s="194"/>
      <c r="F571" s="194"/>
      <c r="G571" s="225"/>
      <c r="H571" s="225"/>
      <c r="I571" s="194"/>
      <c r="J571" s="194"/>
      <c r="K571" s="194"/>
      <c r="L571" s="194"/>
      <c r="M571" s="194"/>
      <c r="N571" s="194"/>
      <c r="O571" s="194"/>
      <c r="P571" s="194"/>
      <c r="Q571" s="194"/>
      <c r="R571" s="194"/>
      <c r="S571" s="194"/>
      <c r="T571" s="194"/>
      <c r="U571" s="194"/>
      <c r="V571" s="194"/>
      <c r="W571" s="194"/>
      <c r="X571" s="194"/>
    </row>
    <row r="572" spans="3:24" ht="14.25" customHeight="1" x14ac:dyDescent="0.2">
      <c r="C572" s="194"/>
      <c r="D572" s="194"/>
      <c r="E572" s="194"/>
      <c r="F572" s="194"/>
      <c r="G572" s="225"/>
      <c r="H572" s="225"/>
      <c r="I572" s="194"/>
      <c r="J572" s="194"/>
      <c r="K572" s="194"/>
      <c r="L572" s="194"/>
      <c r="M572" s="194"/>
      <c r="N572" s="194"/>
      <c r="O572" s="194"/>
      <c r="P572" s="194"/>
      <c r="Q572" s="194"/>
      <c r="R572" s="194"/>
      <c r="S572" s="194"/>
      <c r="T572" s="194"/>
      <c r="U572" s="194"/>
      <c r="V572" s="194"/>
      <c r="W572" s="194"/>
      <c r="X572" s="194"/>
    </row>
    <row r="573" spans="3:24" ht="14.25" customHeight="1" x14ac:dyDescent="0.2">
      <c r="C573" s="194"/>
      <c r="D573" s="194"/>
      <c r="E573" s="194"/>
      <c r="F573" s="194"/>
      <c r="G573" s="225"/>
      <c r="H573" s="225"/>
      <c r="I573" s="194"/>
      <c r="J573" s="194"/>
      <c r="K573" s="194"/>
      <c r="L573" s="194"/>
      <c r="M573" s="194"/>
      <c r="N573" s="194"/>
      <c r="O573" s="194"/>
      <c r="P573" s="194"/>
      <c r="Q573" s="194"/>
      <c r="R573" s="194"/>
      <c r="S573" s="194"/>
      <c r="T573" s="194"/>
      <c r="U573" s="194"/>
      <c r="V573" s="194"/>
      <c r="W573" s="194"/>
      <c r="X573" s="194"/>
    </row>
    <row r="574" spans="3:24" ht="14.25" customHeight="1" x14ac:dyDescent="0.2">
      <c r="C574" s="194"/>
      <c r="D574" s="194"/>
      <c r="E574" s="194"/>
      <c r="F574" s="194"/>
      <c r="G574" s="225"/>
      <c r="H574" s="225"/>
      <c r="I574" s="194"/>
      <c r="J574" s="194"/>
      <c r="K574" s="194"/>
      <c r="L574" s="194"/>
      <c r="M574" s="194"/>
      <c r="N574" s="194"/>
      <c r="O574" s="194"/>
      <c r="P574" s="194"/>
      <c r="Q574" s="194"/>
      <c r="R574" s="194"/>
      <c r="S574" s="194"/>
      <c r="T574" s="194"/>
      <c r="U574" s="194"/>
      <c r="V574" s="194"/>
      <c r="W574" s="194"/>
      <c r="X574" s="194"/>
    </row>
    <row r="575" spans="3:24" ht="14.25" customHeight="1" x14ac:dyDescent="0.2">
      <c r="C575" s="194"/>
      <c r="D575" s="194"/>
      <c r="E575" s="194"/>
      <c r="F575" s="194"/>
      <c r="G575" s="225"/>
      <c r="H575" s="225"/>
      <c r="I575" s="194"/>
      <c r="J575" s="194"/>
      <c r="K575" s="194"/>
      <c r="L575" s="194"/>
      <c r="M575" s="194"/>
      <c r="N575" s="194"/>
      <c r="O575" s="194"/>
      <c r="P575" s="194"/>
      <c r="Q575" s="194"/>
      <c r="R575" s="194"/>
      <c r="S575" s="194"/>
      <c r="T575" s="194"/>
      <c r="U575" s="194"/>
      <c r="V575" s="194"/>
      <c r="W575" s="194"/>
      <c r="X575" s="194"/>
    </row>
    <row r="576" spans="3:24" ht="14.25" customHeight="1" x14ac:dyDescent="0.2">
      <c r="C576" s="194"/>
      <c r="D576" s="194"/>
      <c r="E576" s="194"/>
      <c r="F576" s="194"/>
      <c r="G576" s="225"/>
      <c r="H576" s="225"/>
      <c r="I576" s="194"/>
      <c r="J576" s="194"/>
      <c r="K576" s="194"/>
      <c r="L576" s="194"/>
      <c r="M576" s="194"/>
      <c r="N576" s="194"/>
      <c r="O576" s="194"/>
      <c r="P576" s="194"/>
      <c r="Q576" s="194"/>
      <c r="R576" s="194"/>
      <c r="S576" s="194"/>
      <c r="T576" s="194"/>
      <c r="U576" s="194"/>
      <c r="V576" s="194"/>
      <c r="W576" s="194"/>
      <c r="X576" s="194"/>
    </row>
    <row r="577" spans="3:24" ht="14.25" customHeight="1" x14ac:dyDescent="0.2">
      <c r="C577" s="194"/>
      <c r="D577" s="194"/>
      <c r="E577" s="194"/>
      <c r="F577" s="194"/>
      <c r="G577" s="225"/>
      <c r="H577" s="225"/>
      <c r="I577" s="194"/>
      <c r="J577" s="194"/>
      <c r="K577" s="194"/>
      <c r="L577" s="194"/>
      <c r="M577" s="194"/>
      <c r="N577" s="194"/>
      <c r="O577" s="194"/>
      <c r="P577" s="194"/>
      <c r="Q577" s="194"/>
      <c r="R577" s="194"/>
      <c r="S577" s="194"/>
      <c r="T577" s="194"/>
      <c r="U577" s="194"/>
      <c r="V577" s="194"/>
      <c r="W577" s="194"/>
      <c r="X577" s="194"/>
    </row>
    <row r="578" spans="3:24" ht="14.25" customHeight="1" x14ac:dyDescent="0.2">
      <c r="C578" s="194"/>
      <c r="D578" s="194"/>
      <c r="E578" s="194"/>
      <c r="F578" s="194"/>
      <c r="G578" s="225"/>
      <c r="H578" s="225"/>
      <c r="I578" s="194"/>
      <c r="J578" s="194"/>
      <c r="K578" s="194"/>
      <c r="L578" s="194"/>
      <c r="M578" s="194"/>
      <c r="N578" s="194"/>
      <c r="O578" s="194"/>
      <c r="P578" s="194"/>
      <c r="Q578" s="194"/>
      <c r="R578" s="194"/>
      <c r="S578" s="194"/>
      <c r="T578" s="194"/>
      <c r="U578" s="194"/>
      <c r="V578" s="194"/>
      <c r="W578" s="194"/>
      <c r="X578" s="194"/>
    </row>
    <row r="579" spans="3:24" ht="14.25" customHeight="1" x14ac:dyDescent="0.2">
      <c r="C579" s="194"/>
      <c r="D579" s="194"/>
      <c r="E579" s="194"/>
      <c r="F579" s="194"/>
      <c r="G579" s="225"/>
      <c r="H579" s="225"/>
      <c r="I579" s="194"/>
      <c r="J579" s="194"/>
      <c r="K579" s="194"/>
      <c r="L579" s="194"/>
      <c r="M579" s="194"/>
      <c r="N579" s="194"/>
      <c r="O579" s="194"/>
      <c r="P579" s="194"/>
      <c r="Q579" s="194"/>
      <c r="R579" s="194"/>
      <c r="S579" s="194"/>
      <c r="T579" s="194"/>
      <c r="U579" s="194"/>
      <c r="V579" s="194"/>
      <c r="W579" s="194"/>
      <c r="X579" s="194"/>
    </row>
    <row r="580" spans="3:24" ht="14.25" customHeight="1" x14ac:dyDescent="0.2">
      <c r="C580" s="194"/>
      <c r="D580" s="194"/>
      <c r="E580" s="194"/>
      <c r="F580" s="194"/>
      <c r="G580" s="225"/>
      <c r="H580" s="225"/>
      <c r="I580" s="194"/>
      <c r="J580" s="194"/>
      <c r="K580" s="194"/>
      <c r="L580" s="194"/>
      <c r="M580" s="194"/>
      <c r="N580" s="194"/>
      <c r="O580" s="194"/>
      <c r="P580" s="194"/>
      <c r="Q580" s="194"/>
      <c r="R580" s="194"/>
      <c r="S580" s="194"/>
      <c r="T580" s="194"/>
      <c r="U580" s="194"/>
      <c r="V580" s="194"/>
      <c r="W580" s="194"/>
      <c r="X580" s="194"/>
    </row>
    <row r="581" spans="3:24" ht="14.25" customHeight="1" x14ac:dyDescent="0.2">
      <c r="C581" s="194"/>
      <c r="D581" s="194"/>
      <c r="E581" s="194"/>
      <c r="F581" s="194"/>
      <c r="G581" s="225"/>
      <c r="H581" s="225"/>
      <c r="I581" s="194"/>
      <c r="J581" s="194"/>
      <c r="K581" s="194"/>
      <c r="L581" s="194"/>
      <c r="M581" s="194"/>
      <c r="N581" s="194"/>
      <c r="O581" s="194"/>
      <c r="P581" s="194"/>
      <c r="Q581" s="194"/>
      <c r="R581" s="194"/>
      <c r="S581" s="194"/>
      <c r="T581" s="194"/>
      <c r="U581" s="194"/>
      <c r="V581" s="194"/>
      <c r="W581" s="194"/>
      <c r="X581" s="194"/>
    </row>
    <row r="582" spans="3:24" ht="14.25" customHeight="1" x14ac:dyDescent="0.2">
      <c r="C582" s="194"/>
      <c r="D582" s="194"/>
      <c r="E582" s="194"/>
      <c r="F582" s="194"/>
      <c r="G582" s="225"/>
      <c r="H582" s="225"/>
      <c r="I582" s="194"/>
      <c r="J582" s="194"/>
      <c r="K582" s="194"/>
      <c r="L582" s="194"/>
      <c r="M582" s="194"/>
      <c r="N582" s="194"/>
      <c r="O582" s="194"/>
      <c r="P582" s="194"/>
      <c r="Q582" s="194"/>
      <c r="R582" s="194"/>
      <c r="S582" s="194"/>
      <c r="T582" s="194"/>
      <c r="U582" s="194"/>
      <c r="V582" s="194"/>
      <c r="W582" s="194"/>
      <c r="X582" s="194"/>
    </row>
    <row r="583" spans="3:24" ht="14.25" customHeight="1" x14ac:dyDescent="0.2">
      <c r="C583" s="194"/>
      <c r="D583" s="194"/>
      <c r="E583" s="194"/>
      <c r="F583" s="194"/>
      <c r="G583" s="225"/>
      <c r="H583" s="225"/>
      <c r="I583" s="194"/>
      <c r="J583" s="194"/>
      <c r="K583" s="194"/>
      <c r="L583" s="194"/>
      <c r="M583" s="194"/>
      <c r="N583" s="194"/>
      <c r="O583" s="194"/>
      <c r="P583" s="194"/>
      <c r="Q583" s="194"/>
      <c r="R583" s="194"/>
      <c r="S583" s="194"/>
      <c r="T583" s="194"/>
      <c r="U583" s="194"/>
      <c r="V583" s="194"/>
      <c r="W583" s="194"/>
      <c r="X583" s="194"/>
    </row>
    <row r="584" spans="3:24" ht="14.25" customHeight="1" x14ac:dyDescent="0.2">
      <c r="C584" s="194"/>
      <c r="D584" s="194"/>
      <c r="E584" s="194"/>
      <c r="F584" s="194"/>
      <c r="G584" s="225"/>
      <c r="H584" s="225"/>
      <c r="I584" s="194"/>
      <c r="J584" s="194"/>
      <c r="K584" s="194"/>
      <c r="L584" s="194"/>
      <c r="M584" s="194"/>
      <c r="N584" s="194"/>
      <c r="O584" s="194"/>
      <c r="P584" s="194"/>
      <c r="Q584" s="194"/>
      <c r="R584" s="194"/>
      <c r="S584" s="194"/>
      <c r="T584" s="194"/>
      <c r="U584" s="194"/>
      <c r="V584" s="194"/>
      <c r="W584" s="194"/>
      <c r="X584" s="194"/>
    </row>
    <row r="585" spans="3:24" ht="14.25" customHeight="1" x14ac:dyDescent="0.2">
      <c r="C585" s="194"/>
      <c r="D585" s="194"/>
      <c r="E585" s="194"/>
      <c r="F585" s="194"/>
      <c r="G585" s="225"/>
      <c r="H585" s="225"/>
      <c r="I585" s="194"/>
      <c r="J585" s="194"/>
      <c r="K585" s="194"/>
      <c r="L585" s="194"/>
      <c r="M585" s="194"/>
      <c r="N585" s="194"/>
      <c r="O585" s="194"/>
      <c r="P585" s="194"/>
      <c r="Q585" s="194"/>
      <c r="R585" s="194"/>
      <c r="S585" s="194"/>
      <c r="T585" s="194"/>
      <c r="U585" s="194"/>
      <c r="V585" s="194"/>
      <c r="W585" s="194"/>
      <c r="X585" s="194"/>
    </row>
    <row r="586" spans="3:24" ht="14.25" customHeight="1" x14ac:dyDescent="0.2">
      <c r="C586" s="194"/>
      <c r="D586" s="194"/>
      <c r="E586" s="194"/>
      <c r="F586" s="194"/>
      <c r="G586" s="225"/>
      <c r="H586" s="225"/>
      <c r="I586" s="194"/>
      <c r="J586" s="194"/>
      <c r="K586" s="194"/>
      <c r="L586" s="194"/>
      <c r="M586" s="194"/>
      <c r="N586" s="194"/>
      <c r="O586" s="194"/>
      <c r="P586" s="194"/>
      <c r="Q586" s="194"/>
      <c r="R586" s="194"/>
      <c r="S586" s="194"/>
      <c r="T586" s="194"/>
      <c r="U586" s="194"/>
      <c r="V586" s="194"/>
      <c r="W586" s="194"/>
      <c r="X586" s="194"/>
    </row>
    <row r="587" spans="3:24" ht="14.25" customHeight="1" x14ac:dyDescent="0.2">
      <c r="C587" s="194"/>
      <c r="D587" s="194"/>
      <c r="E587" s="194"/>
      <c r="F587" s="194"/>
      <c r="G587" s="225"/>
      <c r="H587" s="225"/>
      <c r="I587" s="194"/>
      <c r="J587" s="194"/>
      <c r="K587" s="194"/>
      <c r="L587" s="194"/>
      <c r="M587" s="194"/>
      <c r="N587" s="194"/>
      <c r="O587" s="194"/>
      <c r="P587" s="194"/>
      <c r="Q587" s="194"/>
      <c r="R587" s="194"/>
      <c r="S587" s="194"/>
      <c r="T587" s="194"/>
      <c r="U587" s="194"/>
      <c r="V587" s="194"/>
      <c r="W587" s="194"/>
      <c r="X587" s="194"/>
    </row>
    <row r="588" spans="3:24" ht="14.25" customHeight="1" x14ac:dyDescent="0.2">
      <c r="C588" s="194"/>
      <c r="D588" s="194"/>
      <c r="E588" s="194"/>
      <c r="F588" s="194"/>
      <c r="G588" s="225"/>
      <c r="H588" s="225"/>
      <c r="I588" s="194"/>
      <c r="J588" s="194"/>
      <c r="K588" s="194"/>
      <c r="L588" s="194"/>
      <c r="M588" s="194"/>
      <c r="N588" s="194"/>
      <c r="O588" s="194"/>
      <c r="P588" s="194"/>
      <c r="Q588" s="194"/>
      <c r="R588" s="194"/>
      <c r="S588" s="194"/>
      <c r="T588" s="194"/>
      <c r="U588" s="194"/>
      <c r="V588" s="194"/>
      <c r="W588" s="194"/>
      <c r="X588" s="194"/>
    </row>
    <row r="589" spans="3:24" ht="14.25" customHeight="1" x14ac:dyDescent="0.2">
      <c r="C589" s="194"/>
      <c r="D589" s="194"/>
      <c r="E589" s="194"/>
      <c r="F589" s="194"/>
      <c r="G589" s="225"/>
      <c r="H589" s="225"/>
      <c r="I589" s="194"/>
      <c r="J589" s="194"/>
      <c r="K589" s="194"/>
      <c r="L589" s="194"/>
      <c r="M589" s="194"/>
      <c r="N589" s="194"/>
      <c r="O589" s="194"/>
      <c r="P589" s="194"/>
      <c r="Q589" s="194"/>
      <c r="R589" s="194"/>
      <c r="S589" s="194"/>
      <c r="T589" s="194"/>
      <c r="U589" s="194"/>
      <c r="V589" s="194"/>
      <c r="W589" s="194"/>
      <c r="X589" s="194"/>
    </row>
    <row r="590" spans="3:24" ht="14.25" customHeight="1" x14ac:dyDescent="0.2">
      <c r="C590" s="194"/>
      <c r="D590" s="194"/>
      <c r="E590" s="194"/>
      <c r="F590" s="194"/>
      <c r="G590" s="225"/>
      <c r="H590" s="225"/>
      <c r="I590" s="194"/>
      <c r="J590" s="194"/>
      <c r="K590" s="194"/>
      <c r="L590" s="194"/>
      <c r="M590" s="194"/>
      <c r="N590" s="194"/>
      <c r="O590" s="194"/>
      <c r="P590" s="194"/>
      <c r="Q590" s="194"/>
      <c r="R590" s="194"/>
      <c r="S590" s="194"/>
      <c r="T590" s="194"/>
      <c r="U590" s="194"/>
      <c r="V590" s="194"/>
      <c r="W590" s="194"/>
      <c r="X590" s="194"/>
    </row>
    <row r="591" spans="3:24" ht="14.25" customHeight="1" x14ac:dyDescent="0.2">
      <c r="C591" s="194"/>
      <c r="D591" s="194"/>
      <c r="E591" s="194"/>
      <c r="F591" s="194"/>
      <c r="G591" s="225"/>
      <c r="H591" s="225"/>
      <c r="I591" s="194"/>
      <c r="J591" s="194"/>
      <c r="K591" s="194"/>
      <c r="L591" s="194"/>
      <c r="M591" s="194"/>
      <c r="N591" s="194"/>
      <c r="O591" s="194"/>
      <c r="P591" s="194"/>
      <c r="Q591" s="194"/>
      <c r="R591" s="194"/>
      <c r="S591" s="194"/>
      <c r="T591" s="194"/>
      <c r="U591" s="194"/>
      <c r="V591" s="194"/>
      <c r="W591" s="194"/>
      <c r="X591" s="194"/>
    </row>
    <row r="592" spans="3:24" ht="14.25" customHeight="1" x14ac:dyDescent="0.2">
      <c r="C592" s="194"/>
      <c r="D592" s="194"/>
      <c r="E592" s="194"/>
      <c r="F592" s="194"/>
      <c r="G592" s="225"/>
      <c r="H592" s="225"/>
      <c r="I592" s="194"/>
      <c r="J592" s="194"/>
      <c r="K592" s="194"/>
      <c r="L592" s="194"/>
      <c r="M592" s="194"/>
      <c r="N592" s="194"/>
      <c r="O592" s="194"/>
      <c r="P592" s="194"/>
      <c r="Q592" s="194"/>
      <c r="R592" s="194"/>
      <c r="S592" s="194"/>
      <c r="T592" s="194"/>
      <c r="U592" s="194"/>
      <c r="V592" s="194"/>
      <c r="W592" s="194"/>
      <c r="X592" s="194"/>
    </row>
    <row r="593" spans="3:24" ht="14.25" customHeight="1" x14ac:dyDescent="0.2">
      <c r="C593" s="194"/>
      <c r="D593" s="194"/>
      <c r="E593" s="194"/>
      <c r="F593" s="194"/>
      <c r="G593" s="225"/>
      <c r="H593" s="225"/>
      <c r="I593" s="194"/>
      <c r="J593" s="194"/>
      <c r="K593" s="194"/>
      <c r="L593" s="194"/>
      <c r="M593" s="194"/>
      <c r="N593" s="194"/>
      <c r="O593" s="194"/>
      <c r="P593" s="194"/>
      <c r="Q593" s="194"/>
      <c r="R593" s="194"/>
      <c r="S593" s="194"/>
      <c r="T593" s="194"/>
      <c r="U593" s="194"/>
      <c r="V593" s="194"/>
      <c r="W593" s="194"/>
      <c r="X593" s="194"/>
    </row>
    <row r="594" spans="3:24" ht="14.25" customHeight="1" x14ac:dyDescent="0.2">
      <c r="C594" s="194"/>
      <c r="D594" s="194"/>
      <c r="E594" s="194"/>
      <c r="F594" s="194"/>
      <c r="G594" s="225"/>
      <c r="H594" s="225"/>
      <c r="I594" s="194"/>
      <c r="J594" s="194"/>
      <c r="K594" s="194"/>
      <c r="L594" s="194"/>
      <c r="M594" s="194"/>
      <c r="N594" s="194"/>
      <c r="O594" s="194"/>
      <c r="P594" s="194"/>
      <c r="Q594" s="194"/>
      <c r="R594" s="194"/>
      <c r="S594" s="194"/>
      <c r="T594" s="194"/>
      <c r="U594" s="194"/>
      <c r="V594" s="194"/>
      <c r="W594" s="194"/>
      <c r="X594" s="194"/>
    </row>
    <row r="595" spans="3:24" ht="14.25" customHeight="1" x14ac:dyDescent="0.2">
      <c r="C595" s="194"/>
      <c r="D595" s="194"/>
      <c r="E595" s="194"/>
      <c r="F595" s="194"/>
      <c r="G595" s="225"/>
      <c r="H595" s="225"/>
      <c r="I595" s="194"/>
      <c r="J595" s="194"/>
      <c r="K595" s="194"/>
      <c r="L595" s="194"/>
      <c r="M595" s="194"/>
      <c r="N595" s="194"/>
      <c r="O595" s="194"/>
      <c r="P595" s="194"/>
      <c r="Q595" s="194"/>
      <c r="R595" s="194"/>
      <c r="S595" s="194"/>
      <c r="T595" s="194"/>
      <c r="U595" s="194"/>
      <c r="V595" s="194"/>
      <c r="W595" s="194"/>
      <c r="X595" s="194"/>
    </row>
    <row r="596" spans="3:24" ht="14.25" customHeight="1" x14ac:dyDescent="0.2">
      <c r="C596" s="194"/>
      <c r="D596" s="194"/>
      <c r="E596" s="194"/>
      <c r="F596" s="194"/>
      <c r="G596" s="225"/>
      <c r="H596" s="225"/>
      <c r="I596" s="194"/>
      <c r="J596" s="194"/>
      <c r="K596" s="194"/>
      <c r="L596" s="194"/>
      <c r="M596" s="194"/>
      <c r="N596" s="194"/>
      <c r="O596" s="194"/>
      <c r="P596" s="194"/>
      <c r="Q596" s="194"/>
      <c r="R596" s="194"/>
      <c r="S596" s="194"/>
      <c r="T596" s="194"/>
      <c r="U596" s="194"/>
      <c r="V596" s="194"/>
      <c r="W596" s="194"/>
      <c r="X596" s="194"/>
    </row>
    <row r="597" spans="3:24" ht="14.25" customHeight="1" x14ac:dyDescent="0.2">
      <c r="C597" s="194"/>
      <c r="D597" s="194"/>
      <c r="E597" s="194"/>
      <c r="F597" s="194"/>
      <c r="G597" s="225"/>
      <c r="H597" s="225"/>
      <c r="I597" s="194"/>
      <c r="J597" s="194"/>
      <c r="K597" s="194"/>
      <c r="L597" s="194"/>
      <c r="M597" s="194"/>
      <c r="N597" s="194"/>
      <c r="O597" s="194"/>
      <c r="P597" s="194"/>
      <c r="Q597" s="194"/>
      <c r="R597" s="194"/>
      <c r="S597" s="194"/>
      <c r="T597" s="194"/>
      <c r="U597" s="194"/>
      <c r="V597" s="194"/>
      <c r="W597" s="194"/>
      <c r="X597" s="194"/>
    </row>
    <row r="598" spans="3:24" ht="14.25" customHeight="1" x14ac:dyDescent="0.2">
      <c r="C598" s="194"/>
      <c r="D598" s="194"/>
      <c r="E598" s="194"/>
      <c r="F598" s="194"/>
      <c r="G598" s="225"/>
      <c r="H598" s="225"/>
      <c r="I598" s="194"/>
      <c r="J598" s="194"/>
      <c r="K598" s="194"/>
      <c r="L598" s="194"/>
      <c r="M598" s="194"/>
      <c r="N598" s="194"/>
      <c r="O598" s="194"/>
      <c r="P598" s="194"/>
      <c r="Q598" s="194"/>
      <c r="R598" s="194"/>
      <c r="S598" s="194"/>
      <c r="T598" s="194"/>
      <c r="U598" s="194"/>
      <c r="V598" s="194"/>
      <c r="W598" s="194"/>
      <c r="X598" s="194"/>
    </row>
    <row r="599" spans="3:24" ht="14.25" customHeight="1" x14ac:dyDescent="0.2">
      <c r="C599" s="194"/>
      <c r="D599" s="194"/>
      <c r="E599" s="194"/>
      <c r="F599" s="194"/>
      <c r="G599" s="225"/>
      <c r="H599" s="225"/>
      <c r="I599" s="194"/>
      <c r="J599" s="194"/>
      <c r="K599" s="194"/>
      <c r="L599" s="194"/>
      <c r="M599" s="194"/>
      <c r="N599" s="194"/>
      <c r="O599" s="194"/>
      <c r="P599" s="194"/>
      <c r="Q599" s="194"/>
      <c r="R599" s="194"/>
      <c r="S599" s="194"/>
      <c r="T599" s="194"/>
      <c r="U599" s="194"/>
      <c r="V599" s="194"/>
      <c r="W599" s="194"/>
      <c r="X599" s="194"/>
    </row>
    <row r="600" spans="3:24" ht="14.25" customHeight="1" x14ac:dyDescent="0.2">
      <c r="C600" s="194"/>
      <c r="D600" s="194"/>
      <c r="E600" s="194"/>
      <c r="F600" s="194"/>
      <c r="G600" s="225"/>
      <c r="H600" s="225"/>
      <c r="I600" s="194"/>
      <c r="J600" s="194"/>
      <c r="K600" s="194"/>
      <c r="L600" s="194"/>
      <c r="M600" s="194"/>
      <c r="N600" s="194"/>
      <c r="O600" s="194"/>
      <c r="P600" s="194"/>
      <c r="Q600" s="194"/>
      <c r="R600" s="194"/>
      <c r="S600" s="194"/>
      <c r="T600" s="194"/>
      <c r="U600" s="194"/>
      <c r="V600" s="194"/>
      <c r="W600" s="194"/>
      <c r="X600" s="194"/>
    </row>
    <row r="601" spans="3:24" ht="14.25" customHeight="1" x14ac:dyDescent="0.2">
      <c r="C601" s="194"/>
      <c r="D601" s="194"/>
      <c r="E601" s="194"/>
      <c r="F601" s="194"/>
      <c r="G601" s="225"/>
      <c r="H601" s="225"/>
      <c r="I601" s="194"/>
      <c r="J601" s="194"/>
      <c r="K601" s="194"/>
      <c r="L601" s="194"/>
      <c r="M601" s="194"/>
      <c r="N601" s="194"/>
      <c r="O601" s="194"/>
      <c r="P601" s="194"/>
      <c r="Q601" s="194"/>
      <c r="R601" s="194"/>
      <c r="S601" s="194"/>
      <c r="T601" s="194"/>
      <c r="U601" s="194"/>
      <c r="V601" s="194"/>
      <c r="W601" s="194"/>
      <c r="X601" s="194"/>
    </row>
    <row r="602" spans="3:24" ht="14.25" customHeight="1" x14ac:dyDescent="0.2">
      <c r="C602" s="194"/>
      <c r="D602" s="194"/>
      <c r="E602" s="194"/>
      <c r="F602" s="194"/>
      <c r="G602" s="225"/>
      <c r="H602" s="225"/>
      <c r="I602" s="194"/>
      <c r="J602" s="194"/>
      <c r="K602" s="194"/>
      <c r="L602" s="194"/>
      <c r="M602" s="194"/>
      <c r="N602" s="194"/>
      <c r="O602" s="194"/>
      <c r="P602" s="194"/>
      <c r="Q602" s="194"/>
      <c r="R602" s="194"/>
      <c r="S602" s="194"/>
      <c r="T602" s="194"/>
      <c r="U602" s="194"/>
      <c r="V602" s="194"/>
      <c r="W602" s="194"/>
      <c r="X602" s="194"/>
    </row>
    <row r="603" spans="3:24" ht="14.25" customHeight="1" x14ac:dyDescent="0.2">
      <c r="C603" s="194"/>
      <c r="D603" s="194"/>
      <c r="E603" s="194"/>
      <c r="F603" s="194"/>
      <c r="G603" s="225"/>
      <c r="H603" s="225"/>
      <c r="I603" s="194"/>
      <c r="J603" s="194"/>
      <c r="K603" s="194"/>
      <c r="L603" s="194"/>
      <c r="M603" s="194"/>
      <c r="N603" s="194"/>
      <c r="O603" s="194"/>
      <c r="P603" s="194"/>
      <c r="Q603" s="194"/>
      <c r="R603" s="194"/>
      <c r="S603" s="194"/>
      <c r="T603" s="194"/>
      <c r="U603" s="194"/>
      <c r="V603" s="194"/>
      <c r="W603" s="194"/>
      <c r="X603" s="194"/>
    </row>
    <row r="604" spans="3:24" ht="14.25" customHeight="1" x14ac:dyDescent="0.2">
      <c r="C604" s="194"/>
      <c r="D604" s="194"/>
      <c r="E604" s="194"/>
      <c r="F604" s="194"/>
      <c r="G604" s="225"/>
      <c r="H604" s="225"/>
      <c r="I604" s="194"/>
      <c r="J604" s="194"/>
      <c r="K604" s="194"/>
      <c r="L604" s="194"/>
      <c r="M604" s="194"/>
      <c r="N604" s="194"/>
      <c r="O604" s="194"/>
      <c r="P604" s="194"/>
      <c r="Q604" s="194"/>
      <c r="R604" s="194"/>
      <c r="S604" s="194"/>
      <c r="T604" s="194"/>
      <c r="U604" s="194"/>
      <c r="V604" s="194"/>
      <c r="W604" s="194"/>
      <c r="X604" s="194"/>
    </row>
    <row r="605" spans="3:24" ht="14.25" customHeight="1" x14ac:dyDescent="0.2">
      <c r="C605" s="194"/>
      <c r="D605" s="194"/>
      <c r="E605" s="194"/>
      <c r="F605" s="194"/>
      <c r="G605" s="225"/>
      <c r="H605" s="225"/>
      <c r="I605" s="194"/>
      <c r="J605" s="194"/>
      <c r="K605" s="194"/>
      <c r="L605" s="194"/>
      <c r="M605" s="194"/>
      <c r="N605" s="194"/>
      <c r="O605" s="194"/>
      <c r="P605" s="194"/>
      <c r="Q605" s="194"/>
      <c r="R605" s="194"/>
      <c r="S605" s="194"/>
      <c r="T605" s="194"/>
      <c r="U605" s="194"/>
      <c r="V605" s="194"/>
      <c r="W605" s="194"/>
      <c r="X605" s="194"/>
    </row>
    <row r="606" spans="3:24" ht="14.25" customHeight="1" x14ac:dyDescent="0.2">
      <c r="C606" s="194"/>
      <c r="D606" s="194"/>
      <c r="E606" s="194"/>
      <c r="F606" s="194"/>
      <c r="G606" s="225"/>
      <c r="H606" s="225"/>
      <c r="I606" s="194"/>
      <c r="J606" s="194"/>
      <c r="K606" s="194"/>
      <c r="L606" s="194"/>
      <c r="M606" s="194"/>
      <c r="N606" s="194"/>
      <c r="O606" s="194"/>
      <c r="P606" s="194"/>
      <c r="Q606" s="194"/>
      <c r="R606" s="194"/>
      <c r="S606" s="194"/>
      <c r="T606" s="194"/>
      <c r="U606" s="194"/>
      <c r="V606" s="194"/>
      <c r="W606" s="194"/>
      <c r="X606" s="194"/>
    </row>
    <row r="607" spans="3:24" ht="14.25" customHeight="1" x14ac:dyDescent="0.2">
      <c r="C607" s="194"/>
      <c r="D607" s="194"/>
      <c r="E607" s="194"/>
      <c r="F607" s="194"/>
      <c r="G607" s="225"/>
      <c r="H607" s="225"/>
      <c r="I607" s="194"/>
      <c r="J607" s="194"/>
      <c r="K607" s="194"/>
      <c r="L607" s="194"/>
      <c r="M607" s="194"/>
      <c r="N607" s="194"/>
      <c r="O607" s="194"/>
      <c r="P607" s="194"/>
      <c r="Q607" s="194"/>
      <c r="R607" s="194"/>
      <c r="S607" s="194"/>
      <c r="T607" s="194"/>
      <c r="U607" s="194"/>
      <c r="V607" s="194"/>
      <c r="W607" s="194"/>
      <c r="X607" s="194"/>
    </row>
    <row r="608" spans="3:24" ht="14.25" customHeight="1" x14ac:dyDescent="0.2">
      <c r="C608" s="194"/>
      <c r="D608" s="194"/>
      <c r="E608" s="194"/>
      <c r="F608" s="194"/>
      <c r="G608" s="225"/>
      <c r="H608" s="225"/>
      <c r="I608" s="194"/>
      <c r="J608" s="194"/>
      <c r="K608" s="194"/>
      <c r="L608" s="194"/>
      <c r="M608" s="194"/>
      <c r="N608" s="194"/>
      <c r="O608" s="194"/>
      <c r="P608" s="194"/>
      <c r="Q608" s="194"/>
      <c r="R608" s="194"/>
      <c r="S608" s="194"/>
      <c r="T608" s="194"/>
      <c r="U608" s="194"/>
      <c r="V608" s="194"/>
      <c r="W608" s="194"/>
      <c r="X608" s="194"/>
    </row>
    <row r="609" spans="3:24" ht="14.25" customHeight="1" x14ac:dyDescent="0.2">
      <c r="C609" s="194"/>
      <c r="D609" s="194"/>
      <c r="E609" s="194"/>
      <c r="F609" s="194"/>
      <c r="G609" s="225"/>
      <c r="H609" s="225"/>
      <c r="I609" s="194"/>
      <c r="J609" s="194"/>
      <c r="K609" s="194"/>
      <c r="L609" s="194"/>
      <c r="M609" s="194"/>
      <c r="N609" s="194"/>
      <c r="O609" s="194"/>
      <c r="P609" s="194"/>
      <c r="Q609" s="194"/>
      <c r="R609" s="194"/>
      <c r="S609" s="194"/>
      <c r="T609" s="194"/>
      <c r="U609" s="194"/>
      <c r="V609" s="194"/>
      <c r="W609" s="194"/>
      <c r="X609" s="194"/>
    </row>
    <row r="610" spans="3:24" ht="14.25" customHeight="1" x14ac:dyDescent="0.2">
      <c r="C610" s="194"/>
      <c r="D610" s="194"/>
      <c r="E610" s="194"/>
      <c r="F610" s="194"/>
      <c r="G610" s="225"/>
      <c r="H610" s="225"/>
      <c r="I610" s="194"/>
      <c r="J610" s="194"/>
      <c r="K610" s="194"/>
      <c r="L610" s="194"/>
      <c r="M610" s="194"/>
      <c r="N610" s="194"/>
      <c r="O610" s="194"/>
      <c r="P610" s="194"/>
      <c r="Q610" s="194"/>
      <c r="R610" s="194"/>
      <c r="S610" s="194"/>
      <c r="T610" s="194"/>
      <c r="U610" s="194"/>
      <c r="V610" s="194"/>
      <c r="W610" s="194"/>
      <c r="X610" s="194"/>
    </row>
    <row r="611" spans="3:24" ht="14.25" customHeight="1" x14ac:dyDescent="0.2">
      <c r="C611" s="194"/>
      <c r="D611" s="194"/>
      <c r="E611" s="194"/>
      <c r="F611" s="194"/>
      <c r="G611" s="225"/>
      <c r="H611" s="225"/>
      <c r="I611" s="194"/>
      <c r="J611" s="194"/>
      <c r="K611" s="194"/>
      <c r="L611" s="194"/>
      <c r="M611" s="194"/>
      <c r="N611" s="194"/>
      <c r="O611" s="194"/>
      <c r="P611" s="194"/>
      <c r="Q611" s="194"/>
      <c r="R611" s="194"/>
      <c r="S611" s="194"/>
      <c r="T611" s="194"/>
      <c r="U611" s="194"/>
      <c r="V611" s="194"/>
      <c r="W611" s="194"/>
      <c r="X611" s="194"/>
    </row>
    <row r="612" spans="3:24" ht="14.25" customHeight="1" x14ac:dyDescent="0.2">
      <c r="C612" s="194"/>
      <c r="D612" s="194"/>
      <c r="E612" s="194"/>
      <c r="F612" s="194"/>
      <c r="G612" s="225"/>
      <c r="H612" s="225"/>
      <c r="I612" s="194"/>
      <c r="J612" s="194"/>
      <c r="K612" s="194"/>
      <c r="L612" s="194"/>
      <c r="M612" s="194"/>
      <c r="N612" s="194"/>
      <c r="O612" s="194"/>
      <c r="P612" s="194"/>
      <c r="Q612" s="194"/>
      <c r="R612" s="194"/>
      <c r="S612" s="194"/>
      <c r="T612" s="194"/>
      <c r="U612" s="194"/>
      <c r="V612" s="194"/>
      <c r="W612" s="194"/>
      <c r="X612" s="194"/>
    </row>
    <row r="613" spans="3:24" ht="14.25" customHeight="1" x14ac:dyDescent="0.2">
      <c r="C613" s="194"/>
      <c r="D613" s="194"/>
      <c r="E613" s="194"/>
      <c r="F613" s="194"/>
      <c r="G613" s="225"/>
      <c r="H613" s="225"/>
      <c r="I613" s="194"/>
      <c r="J613" s="194"/>
      <c r="K613" s="194"/>
      <c r="L613" s="194"/>
      <c r="M613" s="194"/>
      <c r="N613" s="194"/>
      <c r="O613" s="194"/>
      <c r="P613" s="194"/>
      <c r="Q613" s="194"/>
      <c r="R613" s="194"/>
      <c r="S613" s="194"/>
      <c r="T613" s="194"/>
      <c r="U613" s="194"/>
      <c r="V613" s="194"/>
      <c r="W613" s="194"/>
      <c r="X613" s="194"/>
    </row>
    <row r="614" spans="3:24" ht="14.25" customHeight="1" x14ac:dyDescent="0.2">
      <c r="C614" s="194"/>
      <c r="D614" s="194"/>
      <c r="E614" s="194"/>
      <c r="F614" s="194"/>
      <c r="G614" s="225"/>
      <c r="H614" s="225"/>
      <c r="I614" s="194"/>
      <c r="J614" s="194"/>
      <c r="K614" s="194"/>
      <c r="L614" s="194"/>
      <c r="M614" s="194"/>
      <c r="N614" s="194"/>
      <c r="O614" s="194"/>
      <c r="P614" s="194"/>
      <c r="Q614" s="194"/>
      <c r="R614" s="194"/>
      <c r="S614" s="194"/>
      <c r="T614" s="194"/>
      <c r="U614" s="194"/>
      <c r="V614" s="194"/>
      <c r="W614" s="194"/>
      <c r="X614" s="194"/>
    </row>
    <row r="615" spans="3:24" ht="14.25" customHeight="1" x14ac:dyDescent="0.2">
      <c r="C615" s="194"/>
      <c r="D615" s="194"/>
      <c r="E615" s="194"/>
      <c r="F615" s="194"/>
      <c r="G615" s="225"/>
      <c r="H615" s="225"/>
      <c r="I615" s="194"/>
      <c r="J615" s="194"/>
      <c r="K615" s="194"/>
      <c r="L615" s="194"/>
      <c r="M615" s="194"/>
      <c r="N615" s="194"/>
      <c r="O615" s="194"/>
      <c r="P615" s="194"/>
      <c r="Q615" s="194"/>
      <c r="R615" s="194"/>
      <c r="S615" s="194"/>
      <c r="T615" s="194"/>
      <c r="U615" s="194"/>
      <c r="V615" s="194"/>
      <c r="W615" s="194"/>
      <c r="X615" s="194"/>
    </row>
    <row r="616" spans="3:24" ht="14.25" customHeight="1" x14ac:dyDescent="0.2">
      <c r="C616" s="194"/>
      <c r="D616" s="194"/>
      <c r="E616" s="194"/>
      <c r="F616" s="194"/>
      <c r="G616" s="225"/>
      <c r="H616" s="225"/>
      <c r="I616" s="194"/>
      <c r="J616" s="194"/>
      <c r="K616" s="194"/>
      <c r="L616" s="194"/>
      <c r="M616" s="194"/>
      <c r="N616" s="194"/>
      <c r="O616" s="194"/>
      <c r="P616" s="194"/>
      <c r="Q616" s="194"/>
      <c r="R616" s="194"/>
      <c r="S616" s="194"/>
      <c r="T616" s="194"/>
      <c r="U616" s="194"/>
      <c r="V616" s="194"/>
      <c r="W616" s="194"/>
      <c r="X616" s="194"/>
    </row>
    <row r="617" spans="3:24" ht="14.25" customHeight="1" x14ac:dyDescent="0.2">
      <c r="C617" s="194"/>
      <c r="D617" s="194"/>
      <c r="E617" s="194"/>
      <c r="F617" s="194"/>
      <c r="G617" s="225"/>
      <c r="H617" s="225"/>
      <c r="I617" s="194"/>
      <c r="J617" s="194"/>
      <c r="K617" s="194"/>
      <c r="L617" s="194"/>
      <c r="M617" s="194"/>
      <c r="N617" s="194"/>
      <c r="O617" s="194"/>
      <c r="P617" s="194"/>
      <c r="Q617" s="194"/>
      <c r="R617" s="194"/>
      <c r="S617" s="194"/>
      <c r="T617" s="194"/>
      <c r="U617" s="194"/>
      <c r="V617" s="194"/>
      <c r="W617" s="194"/>
      <c r="X617" s="194"/>
    </row>
    <row r="618" spans="3:24" ht="14.25" customHeight="1" x14ac:dyDescent="0.2">
      <c r="C618" s="194"/>
      <c r="D618" s="194"/>
      <c r="E618" s="194"/>
      <c r="F618" s="194"/>
      <c r="G618" s="225"/>
      <c r="H618" s="225"/>
      <c r="I618" s="194"/>
      <c r="J618" s="194"/>
      <c r="K618" s="194"/>
      <c r="L618" s="194"/>
      <c r="M618" s="194"/>
      <c r="N618" s="194"/>
      <c r="O618" s="194"/>
      <c r="P618" s="194"/>
      <c r="Q618" s="194"/>
      <c r="R618" s="194"/>
      <c r="S618" s="194"/>
      <c r="T618" s="194"/>
      <c r="U618" s="194"/>
      <c r="V618" s="194"/>
      <c r="W618" s="194"/>
      <c r="X618" s="194"/>
    </row>
    <row r="619" spans="3:24" ht="14.25" customHeight="1" x14ac:dyDescent="0.2">
      <c r="C619" s="194"/>
      <c r="D619" s="194"/>
      <c r="E619" s="194"/>
      <c r="F619" s="194"/>
      <c r="G619" s="225"/>
      <c r="H619" s="225"/>
      <c r="I619" s="194"/>
      <c r="J619" s="194"/>
      <c r="K619" s="194"/>
      <c r="L619" s="194"/>
      <c r="M619" s="194"/>
      <c r="N619" s="194"/>
      <c r="O619" s="194"/>
      <c r="P619" s="194"/>
      <c r="Q619" s="194"/>
      <c r="R619" s="194"/>
      <c r="S619" s="194"/>
      <c r="T619" s="194"/>
      <c r="U619" s="194"/>
      <c r="V619" s="194"/>
      <c r="W619" s="194"/>
      <c r="X619" s="194"/>
    </row>
    <row r="620" spans="3:24" ht="14.25" customHeight="1" x14ac:dyDescent="0.2">
      <c r="C620" s="194"/>
      <c r="D620" s="194"/>
      <c r="E620" s="194"/>
      <c r="F620" s="194"/>
      <c r="G620" s="225"/>
      <c r="H620" s="225"/>
      <c r="I620" s="194"/>
      <c r="J620" s="194"/>
      <c r="K620" s="194"/>
      <c r="L620" s="194"/>
      <c r="M620" s="194"/>
      <c r="N620" s="194"/>
      <c r="O620" s="194"/>
      <c r="P620" s="194"/>
      <c r="Q620" s="194"/>
      <c r="R620" s="194"/>
      <c r="S620" s="194"/>
      <c r="T620" s="194"/>
      <c r="U620" s="194"/>
      <c r="V620" s="194"/>
      <c r="W620" s="194"/>
      <c r="X620" s="194"/>
    </row>
    <row r="621" spans="3:24" ht="14.25" customHeight="1" x14ac:dyDescent="0.2">
      <c r="C621" s="194"/>
      <c r="D621" s="194"/>
      <c r="E621" s="194"/>
      <c r="F621" s="194"/>
      <c r="G621" s="225"/>
      <c r="H621" s="225"/>
      <c r="I621" s="194"/>
      <c r="J621" s="194"/>
      <c r="K621" s="194"/>
      <c r="L621" s="194"/>
      <c r="M621" s="194"/>
      <c r="N621" s="194"/>
      <c r="O621" s="194"/>
      <c r="P621" s="194"/>
      <c r="Q621" s="194"/>
      <c r="R621" s="194"/>
      <c r="S621" s="194"/>
      <c r="T621" s="194"/>
      <c r="U621" s="194"/>
      <c r="V621" s="194"/>
      <c r="W621" s="194"/>
      <c r="X621" s="194"/>
    </row>
    <row r="622" spans="3:24" ht="14.25" customHeight="1" x14ac:dyDescent="0.2">
      <c r="C622" s="194"/>
      <c r="D622" s="194"/>
      <c r="E622" s="194"/>
      <c r="F622" s="194"/>
      <c r="G622" s="225"/>
      <c r="H622" s="225"/>
      <c r="I622" s="194"/>
      <c r="J622" s="194"/>
      <c r="K622" s="194"/>
      <c r="L622" s="194"/>
      <c r="M622" s="194"/>
      <c r="N622" s="194"/>
      <c r="O622" s="194"/>
      <c r="P622" s="194"/>
      <c r="Q622" s="194"/>
      <c r="R622" s="194"/>
      <c r="S622" s="194"/>
      <c r="T622" s="194"/>
      <c r="U622" s="194"/>
      <c r="V622" s="194"/>
      <c r="W622" s="194"/>
      <c r="X622" s="194"/>
    </row>
    <row r="623" spans="3:24" ht="14.25" customHeight="1" x14ac:dyDescent="0.2">
      <c r="C623" s="194"/>
      <c r="D623" s="194"/>
      <c r="E623" s="194"/>
      <c r="F623" s="194"/>
      <c r="G623" s="225"/>
      <c r="H623" s="225"/>
      <c r="I623" s="194"/>
      <c r="J623" s="194"/>
      <c r="K623" s="194"/>
      <c r="L623" s="194"/>
      <c r="M623" s="194"/>
      <c r="N623" s="194"/>
      <c r="O623" s="194"/>
      <c r="P623" s="194"/>
      <c r="Q623" s="194"/>
      <c r="R623" s="194"/>
      <c r="S623" s="194"/>
      <c r="T623" s="194"/>
      <c r="U623" s="194"/>
      <c r="V623" s="194"/>
      <c r="W623" s="194"/>
      <c r="X623" s="194"/>
    </row>
    <row r="624" spans="3:24" ht="14.25" customHeight="1" x14ac:dyDescent="0.2">
      <c r="C624" s="194"/>
      <c r="D624" s="194"/>
      <c r="E624" s="194"/>
      <c r="F624" s="194"/>
      <c r="G624" s="225"/>
      <c r="H624" s="225"/>
      <c r="I624" s="194"/>
      <c r="J624" s="194"/>
      <c r="K624" s="194"/>
      <c r="L624" s="194"/>
      <c r="M624" s="194"/>
      <c r="N624" s="194"/>
      <c r="O624" s="194"/>
      <c r="P624" s="194"/>
      <c r="Q624" s="194"/>
      <c r="R624" s="194"/>
      <c r="S624" s="194"/>
      <c r="T624" s="194"/>
      <c r="U624" s="194"/>
      <c r="V624" s="194"/>
      <c r="W624" s="194"/>
      <c r="X624" s="194"/>
    </row>
    <row r="625" spans="3:24" ht="14.25" customHeight="1" x14ac:dyDescent="0.2">
      <c r="C625" s="194"/>
      <c r="D625" s="194"/>
      <c r="E625" s="194"/>
      <c r="F625" s="194"/>
      <c r="G625" s="225"/>
      <c r="H625" s="225"/>
      <c r="I625" s="194"/>
      <c r="J625" s="194"/>
      <c r="K625" s="194"/>
      <c r="L625" s="194"/>
      <c r="M625" s="194"/>
      <c r="N625" s="194"/>
      <c r="O625" s="194"/>
      <c r="P625" s="194"/>
      <c r="Q625" s="194"/>
      <c r="R625" s="194"/>
      <c r="S625" s="194"/>
      <c r="T625" s="194"/>
      <c r="U625" s="194"/>
      <c r="V625" s="194"/>
      <c r="W625" s="194"/>
      <c r="X625" s="194"/>
    </row>
    <row r="626" spans="3:24" ht="14.25" customHeight="1" x14ac:dyDescent="0.2">
      <c r="C626" s="194"/>
      <c r="D626" s="194"/>
      <c r="E626" s="194"/>
      <c r="F626" s="194"/>
      <c r="G626" s="225"/>
      <c r="H626" s="225"/>
      <c r="I626" s="194"/>
      <c r="J626" s="194"/>
      <c r="K626" s="194"/>
      <c r="L626" s="194"/>
      <c r="M626" s="194"/>
      <c r="N626" s="194"/>
      <c r="O626" s="194"/>
      <c r="P626" s="194"/>
      <c r="Q626" s="194"/>
      <c r="R626" s="194"/>
      <c r="S626" s="194"/>
      <c r="T626" s="194"/>
      <c r="U626" s="194"/>
      <c r="V626" s="194"/>
      <c r="W626" s="194"/>
      <c r="X626" s="194"/>
    </row>
    <row r="627" spans="3:24" ht="14.25" customHeight="1" x14ac:dyDescent="0.2">
      <c r="C627" s="194"/>
      <c r="D627" s="194"/>
      <c r="E627" s="194"/>
      <c r="F627" s="194"/>
      <c r="G627" s="225"/>
      <c r="H627" s="225"/>
      <c r="I627" s="194"/>
      <c r="J627" s="194"/>
      <c r="K627" s="194"/>
      <c r="L627" s="194"/>
      <c r="M627" s="194"/>
      <c r="N627" s="194"/>
      <c r="O627" s="194"/>
      <c r="P627" s="194"/>
      <c r="Q627" s="194"/>
      <c r="R627" s="194"/>
      <c r="S627" s="194"/>
      <c r="T627" s="194"/>
      <c r="U627" s="194"/>
      <c r="V627" s="194"/>
      <c r="W627" s="194"/>
      <c r="X627" s="194"/>
    </row>
    <row r="628" spans="3:24" ht="14.25" customHeight="1" x14ac:dyDescent="0.2">
      <c r="C628" s="194"/>
      <c r="D628" s="194"/>
      <c r="E628" s="194"/>
      <c r="F628" s="194"/>
      <c r="G628" s="225"/>
      <c r="H628" s="225"/>
      <c r="I628" s="194"/>
      <c r="J628" s="194"/>
      <c r="K628" s="194"/>
      <c r="L628" s="194"/>
      <c r="M628" s="194"/>
      <c r="N628" s="194"/>
      <c r="O628" s="194"/>
      <c r="P628" s="194"/>
      <c r="Q628" s="194"/>
      <c r="R628" s="194"/>
      <c r="S628" s="194"/>
      <c r="T628" s="194"/>
      <c r="U628" s="194"/>
      <c r="V628" s="194"/>
      <c r="W628" s="194"/>
      <c r="X628" s="194"/>
    </row>
    <row r="629" spans="3:24" ht="14.25" customHeight="1" x14ac:dyDescent="0.2">
      <c r="C629" s="194"/>
      <c r="D629" s="194"/>
      <c r="E629" s="194"/>
      <c r="F629" s="194"/>
      <c r="G629" s="225"/>
      <c r="H629" s="225"/>
      <c r="I629" s="194"/>
      <c r="J629" s="194"/>
      <c r="K629" s="194"/>
      <c r="L629" s="194"/>
      <c r="M629" s="194"/>
      <c r="N629" s="194"/>
      <c r="O629" s="194"/>
      <c r="P629" s="194"/>
      <c r="Q629" s="194"/>
      <c r="R629" s="194"/>
      <c r="S629" s="194"/>
      <c r="T629" s="194"/>
      <c r="U629" s="194"/>
      <c r="V629" s="194"/>
      <c r="W629" s="194"/>
      <c r="X629" s="194"/>
    </row>
    <row r="630" spans="3:24" ht="14.25" customHeight="1" x14ac:dyDescent="0.2">
      <c r="C630" s="194"/>
      <c r="D630" s="194"/>
      <c r="E630" s="194"/>
      <c r="F630" s="194"/>
      <c r="G630" s="225"/>
      <c r="H630" s="225"/>
      <c r="I630" s="194"/>
      <c r="J630" s="194"/>
      <c r="K630" s="194"/>
      <c r="L630" s="194"/>
      <c r="M630" s="194"/>
      <c r="N630" s="194"/>
      <c r="O630" s="194"/>
      <c r="P630" s="194"/>
      <c r="Q630" s="194"/>
      <c r="R630" s="194"/>
      <c r="S630" s="194"/>
      <c r="T630" s="194"/>
      <c r="U630" s="194"/>
      <c r="V630" s="194"/>
      <c r="W630" s="194"/>
      <c r="X630" s="194"/>
    </row>
    <row r="631" spans="3:24" ht="14.25" customHeight="1" x14ac:dyDescent="0.2">
      <c r="C631" s="194"/>
      <c r="D631" s="194"/>
      <c r="E631" s="194"/>
      <c r="F631" s="194"/>
      <c r="G631" s="225"/>
      <c r="H631" s="225"/>
      <c r="I631" s="194"/>
      <c r="J631" s="194"/>
      <c r="K631" s="194"/>
      <c r="L631" s="194"/>
      <c r="M631" s="194"/>
      <c r="N631" s="194"/>
      <c r="O631" s="194"/>
      <c r="P631" s="194"/>
      <c r="Q631" s="194"/>
      <c r="R631" s="194"/>
      <c r="S631" s="194"/>
      <c r="T631" s="194"/>
      <c r="U631" s="194"/>
      <c r="V631" s="194"/>
      <c r="W631" s="194"/>
      <c r="X631" s="194"/>
    </row>
    <row r="632" spans="3:24" ht="14.25" customHeight="1" x14ac:dyDescent="0.2">
      <c r="C632" s="194"/>
      <c r="D632" s="194"/>
      <c r="E632" s="194"/>
      <c r="F632" s="194"/>
      <c r="G632" s="225"/>
      <c r="H632" s="225"/>
      <c r="I632" s="194"/>
      <c r="J632" s="194"/>
      <c r="K632" s="194"/>
      <c r="L632" s="194"/>
      <c r="M632" s="194"/>
      <c r="N632" s="194"/>
      <c r="O632" s="194"/>
      <c r="P632" s="194"/>
      <c r="Q632" s="194"/>
      <c r="R632" s="194"/>
      <c r="S632" s="194"/>
      <c r="T632" s="194"/>
      <c r="U632" s="194"/>
      <c r="V632" s="194"/>
      <c r="W632" s="194"/>
      <c r="X632" s="194"/>
    </row>
    <row r="633" spans="3:24" ht="14.25" customHeight="1" x14ac:dyDescent="0.2">
      <c r="C633" s="194"/>
      <c r="D633" s="194"/>
      <c r="E633" s="194"/>
      <c r="F633" s="194"/>
      <c r="G633" s="225"/>
      <c r="H633" s="225"/>
      <c r="I633" s="194"/>
      <c r="J633" s="194"/>
      <c r="K633" s="194"/>
      <c r="L633" s="194"/>
      <c r="M633" s="194"/>
      <c r="N633" s="194"/>
      <c r="O633" s="194"/>
      <c r="P633" s="194"/>
      <c r="Q633" s="194"/>
      <c r="R633" s="194"/>
      <c r="S633" s="194"/>
      <c r="T633" s="194"/>
      <c r="U633" s="194"/>
      <c r="V633" s="194"/>
      <c r="W633" s="194"/>
      <c r="X633" s="194"/>
    </row>
    <row r="634" spans="3:24" ht="14.25" customHeight="1" x14ac:dyDescent="0.2">
      <c r="C634" s="194"/>
      <c r="D634" s="194"/>
      <c r="E634" s="194"/>
      <c r="F634" s="194"/>
      <c r="G634" s="225"/>
      <c r="H634" s="225"/>
      <c r="I634" s="194"/>
      <c r="J634" s="194"/>
      <c r="K634" s="194"/>
      <c r="L634" s="194"/>
      <c r="M634" s="194"/>
      <c r="N634" s="194"/>
      <c r="O634" s="194"/>
      <c r="P634" s="194"/>
      <c r="Q634" s="194"/>
      <c r="R634" s="194"/>
      <c r="S634" s="194"/>
      <c r="T634" s="194"/>
      <c r="U634" s="194"/>
      <c r="V634" s="194"/>
      <c r="W634" s="194"/>
      <c r="X634" s="194"/>
    </row>
    <row r="635" spans="3:24" ht="14.25" customHeight="1" x14ac:dyDescent="0.2">
      <c r="C635" s="194"/>
      <c r="D635" s="194"/>
      <c r="E635" s="194"/>
      <c r="F635" s="194"/>
      <c r="G635" s="225"/>
      <c r="H635" s="225"/>
      <c r="I635" s="194"/>
      <c r="J635" s="194"/>
      <c r="K635" s="194"/>
      <c r="L635" s="194"/>
      <c r="M635" s="194"/>
      <c r="N635" s="194"/>
      <c r="O635" s="194"/>
      <c r="P635" s="194"/>
      <c r="Q635" s="194"/>
      <c r="R635" s="194"/>
      <c r="S635" s="194"/>
      <c r="T635" s="194"/>
      <c r="U635" s="194"/>
      <c r="V635" s="194"/>
      <c r="W635" s="194"/>
      <c r="X635" s="194"/>
    </row>
    <row r="636" spans="3:24" ht="14.25" customHeight="1" x14ac:dyDescent="0.2">
      <c r="C636" s="194"/>
      <c r="D636" s="194"/>
      <c r="E636" s="194"/>
      <c r="F636" s="194"/>
      <c r="G636" s="225"/>
      <c r="H636" s="225"/>
      <c r="I636" s="194"/>
      <c r="J636" s="194"/>
      <c r="K636" s="194"/>
      <c r="L636" s="194"/>
      <c r="M636" s="194"/>
      <c r="N636" s="194"/>
      <c r="O636" s="194"/>
      <c r="P636" s="194"/>
      <c r="Q636" s="194"/>
      <c r="R636" s="194"/>
      <c r="S636" s="194"/>
      <c r="T636" s="194"/>
      <c r="U636" s="194"/>
      <c r="V636" s="194"/>
      <c r="W636" s="194"/>
      <c r="X636" s="194"/>
    </row>
    <row r="637" spans="3:24" ht="14.25" customHeight="1" x14ac:dyDescent="0.2">
      <c r="C637" s="194"/>
      <c r="D637" s="194"/>
      <c r="E637" s="194"/>
      <c r="F637" s="194"/>
      <c r="G637" s="225"/>
      <c r="H637" s="225"/>
      <c r="I637" s="194"/>
      <c r="J637" s="194"/>
      <c r="K637" s="194"/>
      <c r="L637" s="194"/>
      <c r="M637" s="194"/>
      <c r="N637" s="194"/>
      <c r="O637" s="194"/>
      <c r="P637" s="194"/>
      <c r="Q637" s="194"/>
      <c r="R637" s="194"/>
      <c r="S637" s="194"/>
      <c r="T637" s="194"/>
      <c r="U637" s="194"/>
      <c r="V637" s="194"/>
      <c r="W637" s="194"/>
      <c r="X637" s="194"/>
    </row>
    <row r="638" spans="3:24" ht="14.25" customHeight="1" x14ac:dyDescent="0.2">
      <c r="C638" s="194"/>
      <c r="D638" s="194"/>
      <c r="E638" s="194"/>
      <c r="F638" s="194"/>
      <c r="G638" s="225"/>
      <c r="H638" s="225"/>
      <c r="I638" s="194"/>
      <c r="J638" s="194"/>
      <c r="K638" s="194"/>
      <c r="L638" s="194"/>
      <c r="M638" s="194"/>
      <c r="N638" s="194"/>
      <c r="O638" s="194"/>
      <c r="P638" s="194"/>
      <c r="Q638" s="194"/>
      <c r="R638" s="194"/>
      <c r="S638" s="194"/>
      <c r="T638" s="194"/>
      <c r="U638" s="194"/>
      <c r="V638" s="194"/>
      <c r="W638" s="194"/>
      <c r="X638" s="194"/>
    </row>
    <row r="639" spans="3:24" ht="14.25" customHeight="1" x14ac:dyDescent="0.2">
      <c r="C639" s="194"/>
      <c r="D639" s="194"/>
      <c r="E639" s="194"/>
      <c r="F639" s="194"/>
      <c r="G639" s="225"/>
      <c r="H639" s="225"/>
      <c r="I639" s="194"/>
      <c r="J639" s="194"/>
      <c r="K639" s="194"/>
      <c r="L639" s="194"/>
      <c r="M639" s="194"/>
      <c r="N639" s="194"/>
      <c r="O639" s="194"/>
      <c r="P639" s="194"/>
      <c r="Q639" s="194"/>
      <c r="R639" s="194"/>
      <c r="S639" s="194"/>
      <c r="T639" s="194"/>
      <c r="U639" s="194"/>
      <c r="V639" s="194"/>
      <c r="W639" s="194"/>
      <c r="X639" s="194"/>
    </row>
    <row r="640" spans="3:24" ht="14.25" customHeight="1" x14ac:dyDescent="0.2">
      <c r="C640" s="194"/>
      <c r="D640" s="194"/>
      <c r="E640" s="194"/>
      <c r="F640" s="194"/>
      <c r="G640" s="225"/>
      <c r="H640" s="225"/>
      <c r="I640" s="194"/>
      <c r="J640" s="194"/>
      <c r="K640" s="194"/>
      <c r="L640" s="194"/>
      <c r="M640" s="194"/>
      <c r="N640" s="194"/>
      <c r="O640" s="194"/>
      <c r="P640" s="194"/>
      <c r="Q640" s="194"/>
      <c r="R640" s="194"/>
      <c r="S640" s="194"/>
      <c r="T640" s="194"/>
      <c r="U640" s="194"/>
      <c r="V640" s="194"/>
      <c r="W640" s="194"/>
      <c r="X640" s="194"/>
    </row>
    <row r="641" spans="3:24" ht="14.25" customHeight="1" x14ac:dyDescent="0.2">
      <c r="C641" s="194"/>
      <c r="D641" s="194"/>
      <c r="E641" s="194"/>
      <c r="F641" s="194"/>
      <c r="G641" s="225"/>
      <c r="H641" s="225"/>
      <c r="I641" s="194"/>
      <c r="J641" s="194"/>
      <c r="K641" s="194"/>
      <c r="L641" s="194"/>
      <c r="M641" s="194"/>
      <c r="N641" s="194"/>
      <c r="O641" s="194"/>
      <c r="P641" s="194"/>
      <c r="Q641" s="194"/>
      <c r="R641" s="194"/>
      <c r="S641" s="194"/>
      <c r="T641" s="194"/>
      <c r="U641" s="194"/>
      <c r="V641" s="194"/>
      <c r="W641" s="194"/>
      <c r="X641" s="194"/>
    </row>
    <row r="642" spans="3:24" ht="14.25" customHeight="1" x14ac:dyDescent="0.2">
      <c r="C642" s="194"/>
      <c r="D642" s="194"/>
      <c r="E642" s="194"/>
      <c r="F642" s="194"/>
      <c r="G642" s="225"/>
      <c r="H642" s="225"/>
      <c r="I642" s="194"/>
      <c r="J642" s="194"/>
      <c r="K642" s="194"/>
      <c r="L642" s="194"/>
      <c r="M642" s="194"/>
      <c r="N642" s="194"/>
      <c r="O642" s="194"/>
      <c r="P642" s="194"/>
      <c r="Q642" s="194"/>
      <c r="R642" s="194"/>
      <c r="S642" s="194"/>
      <c r="T642" s="194"/>
      <c r="U642" s="194"/>
      <c r="V642" s="194"/>
      <c r="W642" s="194"/>
      <c r="X642" s="194"/>
    </row>
    <row r="643" spans="3:24" ht="14.25" customHeight="1" x14ac:dyDescent="0.2">
      <c r="C643" s="194"/>
      <c r="D643" s="194"/>
      <c r="E643" s="194"/>
      <c r="F643" s="194"/>
      <c r="G643" s="225"/>
      <c r="H643" s="225"/>
      <c r="I643" s="194"/>
      <c r="J643" s="194"/>
      <c r="K643" s="194"/>
      <c r="L643" s="194"/>
      <c r="M643" s="194"/>
      <c r="N643" s="194"/>
      <c r="O643" s="194"/>
      <c r="P643" s="194"/>
      <c r="Q643" s="194"/>
      <c r="R643" s="194"/>
      <c r="S643" s="194"/>
      <c r="T643" s="194"/>
      <c r="U643" s="194"/>
      <c r="V643" s="194"/>
      <c r="W643" s="194"/>
      <c r="X643" s="194"/>
    </row>
    <row r="644" spans="3:24" ht="14.25" customHeight="1" x14ac:dyDescent="0.2">
      <c r="C644" s="194"/>
      <c r="D644" s="194"/>
      <c r="E644" s="194"/>
      <c r="F644" s="194"/>
      <c r="G644" s="225"/>
      <c r="H644" s="225"/>
      <c r="I644" s="194"/>
      <c r="J644" s="194"/>
      <c r="K644" s="194"/>
      <c r="L644" s="194"/>
      <c r="M644" s="194"/>
      <c r="N644" s="194"/>
      <c r="O644" s="194"/>
      <c r="P644" s="194"/>
      <c r="Q644" s="194"/>
      <c r="R644" s="194"/>
      <c r="S644" s="194"/>
      <c r="T644" s="194"/>
      <c r="U644" s="194"/>
      <c r="V644" s="194"/>
      <c r="W644" s="194"/>
      <c r="X644" s="194"/>
    </row>
    <row r="645" spans="3:24" ht="14.25" customHeight="1" x14ac:dyDescent="0.2">
      <c r="C645" s="194"/>
      <c r="D645" s="194"/>
      <c r="E645" s="194"/>
      <c r="F645" s="194"/>
      <c r="G645" s="225"/>
      <c r="H645" s="225"/>
      <c r="I645" s="194"/>
      <c r="J645" s="194"/>
      <c r="K645" s="194"/>
      <c r="L645" s="194"/>
      <c r="M645" s="194"/>
      <c r="N645" s="194"/>
      <c r="O645" s="194"/>
      <c r="P645" s="194"/>
      <c r="Q645" s="194"/>
      <c r="R645" s="194"/>
      <c r="S645" s="194"/>
      <c r="T645" s="194"/>
      <c r="U645" s="194"/>
      <c r="V645" s="194"/>
      <c r="W645" s="194"/>
      <c r="X645" s="194"/>
    </row>
    <row r="646" spans="3:24" ht="14.25" customHeight="1" x14ac:dyDescent="0.2">
      <c r="C646" s="194"/>
      <c r="D646" s="194"/>
      <c r="E646" s="194"/>
      <c r="F646" s="194"/>
      <c r="G646" s="225"/>
      <c r="H646" s="225"/>
      <c r="I646" s="194"/>
      <c r="J646" s="194"/>
      <c r="K646" s="194"/>
      <c r="L646" s="194"/>
      <c r="M646" s="194"/>
      <c r="N646" s="194"/>
      <c r="O646" s="194"/>
      <c r="P646" s="194"/>
      <c r="Q646" s="194"/>
      <c r="R646" s="194"/>
      <c r="S646" s="194"/>
      <c r="T646" s="194"/>
      <c r="U646" s="194"/>
      <c r="V646" s="194"/>
      <c r="W646" s="194"/>
      <c r="X646" s="194"/>
    </row>
    <row r="647" spans="3:24" ht="14.25" customHeight="1" x14ac:dyDescent="0.2">
      <c r="C647" s="194"/>
      <c r="D647" s="194"/>
      <c r="E647" s="194"/>
      <c r="F647" s="194"/>
      <c r="G647" s="225"/>
      <c r="H647" s="225"/>
      <c r="I647" s="194"/>
      <c r="J647" s="194"/>
      <c r="K647" s="194"/>
      <c r="L647" s="194"/>
      <c r="M647" s="194"/>
      <c r="N647" s="194"/>
      <c r="O647" s="194"/>
      <c r="P647" s="194"/>
      <c r="Q647" s="194"/>
      <c r="R647" s="194"/>
      <c r="S647" s="194"/>
      <c r="T647" s="194"/>
      <c r="U647" s="194"/>
      <c r="V647" s="194"/>
      <c r="W647" s="194"/>
      <c r="X647" s="194"/>
    </row>
    <row r="648" spans="3:24" ht="14.25" customHeight="1" x14ac:dyDescent="0.2">
      <c r="C648" s="194"/>
      <c r="D648" s="194"/>
      <c r="E648" s="194"/>
      <c r="F648" s="194"/>
      <c r="G648" s="225"/>
      <c r="H648" s="225"/>
      <c r="I648" s="194"/>
      <c r="J648" s="194"/>
      <c r="K648" s="194"/>
      <c r="L648" s="194"/>
      <c r="M648" s="194"/>
      <c r="N648" s="194"/>
      <c r="O648" s="194"/>
      <c r="P648" s="194"/>
      <c r="Q648" s="194"/>
      <c r="R648" s="194"/>
      <c r="S648" s="194"/>
      <c r="T648" s="194"/>
      <c r="U648" s="194"/>
      <c r="V648" s="194"/>
      <c r="W648" s="194"/>
      <c r="X648" s="194"/>
    </row>
    <row r="649" spans="3:24" ht="14.25" customHeight="1" x14ac:dyDescent="0.2">
      <c r="C649" s="194"/>
      <c r="D649" s="194"/>
      <c r="E649" s="194"/>
      <c r="F649" s="194"/>
      <c r="G649" s="225"/>
      <c r="H649" s="225"/>
      <c r="I649" s="194"/>
      <c r="J649" s="194"/>
      <c r="K649" s="194"/>
      <c r="L649" s="194"/>
      <c r="M649" s="194"/>
      <c r="N649" s="194"/>
      <c r="O649" s="194"/>
      <c r="P649" s="194"/>
      <c r="Q649" s="194"/>
      <c r="R649" s="194"/>
      <c r="S649" s="194"/>
      <c r="T649" s="194"/>
      <c r="U649" s="194"/>
      <c r="V649" s="194"/>
      <c r="W649" s="194"/>
      <c r="X649" s="194"/>
    </row>
    <row r="650" spans="3:24" ht="14.25" customHeight="1" x14ac:dyDescent="0.2">
      <c r="C650" s="194"/>
      <c r="D650" s="194"/>
      <c r="E650" s="194"/>
      <c r="F650" s="194"/>
      <c r="G650" s="225"/>
      <c r="H650" s="225"/>
      <c r="I650" s="194"/>
      <c r="J650" s="194"/>
      <c r="K650" s="194"/>
      <c r="L650" s="194"/>
      <c r="M650" s="194"/>
      <c r="N650" s="194"/>
      <c r="O650" s="194"/>
      <c r="P650" s="194"/>
      <c r="Q650" s="194"/>
      <c r="R650" s="194"/>
      <c r="S650" s="194"/>
      <c r="T650" s="194"/>
      <c r="U650" s="194"/>
      <c r="V650" s="194"/>
      <c r="W650" s="194"/>
      <c r="X650" s="194"/>
    </row>
    <row r="651" spans="3:24" ht="14.25" customHeight="1" x14ac:dyDescent="0.2">
      <c r="C651" s="194"/>
      <c r="D651" s="194"/>
      <c r="E651" s="194"/>
      <c r="F651" s="194"/>
      <c r="G651" s="225"/>
      <c r="H651" s="225"/>
      <c r="I651" s="194"/>
      <c r="J651" s="194"/>
      <c r="K651" s="194"/>
      <c r="L651" s="194"/>
      <c r="M651" s="194"/>
      <c r="N651" s="194"/>
      <c r="O651" s="194"/>
      <c r="P651" s="194"/>
      <c r="Q651" s="194"/>
      <c r="R651" s="194"/>
      <c r="S651" s="194"/>
      <c r="T651" s="194"/>
      <c r="U651" s="194"/>
      <c r="V651" s="194"/>
      <c r="W651" s="194"/>
      <c r="X651" s="194"/>
    </row>
    <row r="652" spans="3:24" ht="14.25" customHeight="1" x14ac:dyDescent="0.2">
      <c r="C652" s="194"/>
      <c r="D652" s="194"/>
      <c r="E652" s="194"/>
      <c r="F652" s="194"/>
      <c r="G652" s="225"/>
      <c r="H652" s="225"/>
      <c r="I652" s="194"/>
      <c r="J652" s="194"/>
      <c r="K652" s="194"/>
      <c r="L652" s="194"/>
      <c r="M652" s="194"/>
      <c r="N652" s="194"/>
      <c r="O652" s="194"/>
      <c r="P652" s="194"/>
      <c r="Q652" s="194"/>
      <c r="R652" s="194"/>
      <c r="S652" s="194"/>
      <c r="T652" s="194"/>
      <c r="U652" s="194"/>
      <c r="V652" s="194"/>
      <c r="W652" s="194"/>
      <c r="X652" s="194"/>
    </row>
    <row r="653" spans="3:24" ht="14.25" customHeight="1" x14ac:dyDescent="0.2">
      <c r="C653" s="194"/>
      <c r="D653" s="194"/>
      <c r="E653" s="194"/>
      <c r="F653" s="194"/>
      <c r="G653" s="225"/>
      <c r="H653" s="225"/>
      <c r="I653" s="194"/>
      <c r="J653" s="194"/>
      <c r="K653" s="194"/>
      <c r="L653" s="194"/>
      <c r="M653" s="194"/>
      <c r="N653" s="194"/>
      <c r="O653" s="194"/>
      <c r="P653" s="194"/>
      <c r="Q653" s="194"/>
      <c r="R653" s="194"/>
      <c r="S653" s="194"/>
      <c r="T653" s="194"/>
      <c r="U653" s="194"/>
      <c r="V653" s="194"/>
      <c r="W653" s="194"/>
      <c r="X653" s="194"/>
    </row>
    <row r="654" spans="3:24" ht="14.25" customHeight="1" x14ac:dyDescent="0.2">
      <c r="C654" s="194"/>
      <c r="D654" s="194"/>
      <c r="E654" s="194"/>
      <c r="F654" s="194"/>
      <c r="G654" s="225"/>
      <c r="H654" s="225"/>
      <c r="I654" s="194"/>
      <c r="J654" s="194"/>
      <c r="K654" s="194"/>
      <c r="L654" s="194"/>
      <c r="M654" s="194"/>
      <c r="N654" s="194"/>
      <c r="O654" s="194"/>
      <c r="P654" s="194"/>
      <c r="Q654" s="194"/>
      <c r="R654" s="194"/>
      <c r="S654" s="194"/>
      <c r="T654" s="194"/>
      <c r="U654" s="194"/>
      <c r="V654" s="194"/>
      <c r="W654" s="194"/>
      <c r="X654" s="194"/>
    </row>
    <row r="655" spans="3:24" ht="14.25" customHeight="1" x14ac:dyDescent="0.2">
      <c r="C655" s="194"/>
      <c r="D655" s="194"/>
      <c r="E655" s="194"/>
      <c r="F655" s="194"/>
      <c r="G655" s="225"/>
      <c r="H655" s="225"/>
      <c r="I655" s="194"/>
      <c r="J655" s="194"/>
      <c r="K655" s="194"/>
      <c r="L655" s="194"/>
      <c r="M655" s="194"/>
      <c r="N655" s="194"/>
      <c r="O655" s="194"/>
      <c r="P655" s="194"/>
      <c r="Q655" s="194"/>
      <c r="R655" s="194"/>
      <c r="S655" s="194"/>
      <c r="T655" s="194"/>
      <c r="U655" s="194"/>
      <c r="V655" s="194"/>
      <c r="W655" s="194"/>
      <c r="X655" s="194"/>
    </row>
    <row r="656" spans="3:24" ht="14.25" customHeight="1" x14ac:dyDescent="0.2">
      <c r="C656" s="194"/>
      <c r="D656" s="194"/>
      <c r="E656" s="194"/>
      <c r="F656" s="194"/>
      <c r="G656" s="225"/>
      <c r="H656" s="225"/>
      <c r="I656" s="194"/>
      <c r="J656" s="194"/>
      <c r="K656" s="194"/>
      <c r="L656" s="194"/>
      <c r="M656" s="194"/>
      <c r="N656" s="194"/>
      <c r="O656" s="194"/>
      <c r="P656" s="194"/>
      <c r="Q656" s="194"/>
      <c r="R656" s="194"/>
      <c r="S656" s="194"/>
      <c r="T656" s="194"/>
      <c r="U656" s="194"/>
      <c r="V656" s="194"/>
      <c r="W656" s="194"/>
      <c r="X656" s="194"/>
    </row>
    <row r="657" spans="3:24" ht="14.25" customHeight="1" x14ac:dyDescent="0.2">
      <c r="C657" s="194"/>
      <c r="D657" s="194"/>
      <c r="E657" s="194"/>
      <c r="F657" s="194"/>
      <c r="G657" s="225"/>
      <c r="H657" s="225"/>
      <c r="I657" s="194"/>
      <c r="J657" s="194"/>
      <c r="K657" s="194"/>
      <c r="L657" s="194"/>
      <c r="M657" s="194"/>
      <c r="N657" s="194"/>
      <c r="O657" s="194"/>
      <c r="P657" s="194"/>
      <c r="Q657" s="194"/>
      <c r="R657" s="194"/>
      <c r="S657" s="194"/>
      <c r="T657" s="194"/>
      <c r="U657" s="194"/>
      <c r="V657" s="194"/>
      <c r="W657" s="194"/>
      <c r="X657" s="194"/>
    </row>
    <row r="658" spans="3:24" ht="14.25" customHeight="1" x14ac:dyDescent="0.2">
      <c r="C658" s="194"/>
      <c r="D658" s="194"/>
      <c r="E658" s="194"/>
      <c r="F658" s="194"/>
      <c r="G658" s="225"/>
      <c r="H658" s="225"/>
      <c r="I658" s="194"/>
      <c r="J658" s="194"/>
      <c r="K658" s="194"/>
      <c r="L658" s="194"/>
      <c r="M658" s="194"/>
      <c r="N658" s="194"/>
      <c r="O658" s="194"/>
      <c r="P658" s="194"/>
      <c r="Q658" s="194"/>
      <c r="R658" s="194"/>
      <c r="S658" s="194"/>
      <c r="T658" s="194"/>
      <c r="U658" s="194"/>
      <c r="V658" s="194"/>
      <c r="W658" s="194"/>
      <c r="X658" s="194"/>
    </row>
    <row r="659" spans="3:24" ht="14.25" customHeight="1" x14ac:dyDescent="0.2">
      <c r="C659" s="194"/>
      <c r="D659" s="194"/>
      <c r="E659" s="194"/>
      <c r="F659" s="194"/>
      <c r="G659" s="225"/>
      <c r="H659" s="225"/>
      <c r="I659" s="194"/>
      <c r="J659" s="194"/>
      <c r="K659" s="194"/>
      <c r="L659" s="194"/>
      <c r="M659" s="194"/>
      <c r="N659" s="194"/>
      <c r="O659" s="194"/>
      <c r="P659" s="194"/>
      <c r="Q659" s="194"/>
      <c r="R659" s="194"/>
      <c r="S659" s="194"/>
      <c r="T659" s="194"/>
      <c r="U659" s="194"/>
      <c r="V659" s="194"/>
      <c r="W659" s="194"/>
      <c r="X659" s="194"/>
    </row>
    <row r="660" spans="3:24" ht="14.25" customHeight="1" x14ac:dyDescent="0.2">
      <c r="C660" s="194"/>
      <c r="D660" s="194"/>
      <c r="E660" s="194"/>
      <c r="F660" s="194"/>
      <c r="G660" s="225"/>
      <c r="H660" s="225"/>
      <c r="I660" s="194"/>
      <c r="J660" s="194"/>
      <c r="K660" s="194"/>
      <c r="L660" s="194"/>
      <c r="M660" s="194"/>
      <c r="N660" s="194"/>
      <c r="O660" s="194"/>
      <c r="P660" s="194"/>
      <c r="Q660" s="194"/>
      <c r="R660" s="194"/>
      <c r="S660" s="194"/>
      <c r="T660" s="194"/>
      <c r="U660" s="194"/>
      <c r="V660" s="194"/>
      <c r="W660" s="194"/>
      <c r="X660" s="194"/>
    </row>
    <row r="661" spans="3:24" ht="14.25" customHeight="1" x14ac:dyDescent="0.2">
      <c r="C661" s="194"/>
      <c r="D661" s="194"/>
      <c r="E661" s="194"/>
      <c r="F661" s="194"/>
      <c r="G661" s="225"/>
      <c r="H661" s="225"/>
      <c r="I661" s="194"/>
      <c r="J661" s="194"/>
      <c r="K661" s="194"/>
      <c r="L661" s="194"/>
      <c r="M661" s="194"/>
      <c r="N661" s="194"/>
      <c r="O661" s="194"/>
      <c r="P661" s="194"/>
      <c r="Q661" s="194"/>
      <c r="R661" s="194"/>
      <c r="S661" s="194"/>
      <c r="T661" s="194"/>
      <c r="U661" s="194"/>
      <c r="V661" s="194"/>
      <c r="W661" s="194"/>
      <c r="X661" s="194"/>
    </row>
    <row r="662" spans="3:24" ht="14.25" customHeight="1" x14ac:dyDescent="0.2">
      <c r="C662" s="194"/>
      <c r="D662" s="194"/>
      <c r="E662" s="194"/>
      <c r="F662" s="194"/>
      <c r="G662" s="225"/>
      <c r="H662" s="225"/>
      <c r="I662" s="194"/>
      <c r="J662" s="194"/>
      <c r="K662" s="194"/>
      <c r="L662" s="194"/>
      <c r="M662" s="194"/>
      <c r="N662" s="194"/>
      <c r="O662" s="194"/>
      <c r="P662" s="194"/>
      <c r="Q662" s="194"/>
      <c r="R662" s="194"/>
      <c r="S662" s="194"/>
      <c r="T662" s="194"/>
      <c r="U662" s="194"/>
      <c r="V662" s="194"/>
      <c r="W662" s="194"/>
      <c r="X662" s="194"/>
    </row>
    <row r="663" spans="3:24" ht="14.25" customHeight="1" x14ac:dyDescent="0.2">
      <c r="C663" s="194"/>
      <c r="D663" s="194"/>
      <c r="E663" s="194"/>
      <c r="F663" s="194"/>
      <c r="G663" s="225"/>
      <c r="H663" s="225"/>
      <c r="I663" s="194"/>
      <c r="J663" s="194"/>
      <c r="K663" s="194"/>
      <c r="L663" s="194"/>
      <c r="M663" s="194"/>
      <c r="N663" s="194"/>
      <c r="O663" s="194"/>
      <c r="P663" s="194"/>
      <c r="Q663" s="194"/>
      <c r="R663" s="194"/>
      <c r="S663" s="194"/>
      <c r="T663" s="194"/>
      <c r="U663" s="194"/>
      <c r="V663" s="194"/>
      <c r="W663" s="194"/>
      <c r="X663" s="194"/>
    </row>
    <row r="664" spans="3:24" ht="14.25" customHeight="1" x14ac:dyDescent="0.2">
      <c r="C664" s="194"/>
      <c r="D664" s="194"/>
      <c r="E664" s="194"/>
      <c r="F664" s="194"/>
      <c r="G664" s="225"/>
      <c r="H664" s="225"/>
      <c r="I664" s="194"/>
      <c r="J664" s="194"/>
      <c r="K664" s="194"/>
      <c r="L664" s="194"/>
      <c r="M664" s="194"/>
      <c r="N664" s="194"/>
      <c r="O664" s="194"/>
      <c r="P664" s="194"/>
      <c r="Q664" s="194"/>
      <c r="R664" s="194"/>
      <c r="S664" s="194"/>
      <c r="T664" s="194"/>
      <c r="U664" s="194"/>
      <c r="V664" s="194"/>
      <c r="W664" s="194"/>
      <c r="X664" s="194"/>
    </row>
    <row r="665" spans="3:24" ht="14.25" customHeight="1" x14ac:dyDescent="0.2">
      <c r="C665" s="194"/>
      <c r="D665" s="194"/>
      <c r="E665" s="194"/>
      <c r="F665" s="194"/>
      <c r="G665" s="225"/>
      <c r="H665" s="225"/>
      <c r="I665" s="194"/>
      <c r="J665" s="194"/>
      <c r="K665" s="194"/>
      <c r="L665" s="194"/>
      <c r="M665" s="194"/>
      <c r="N665" s="194"/>
      <c r="O665" s="194"/>
      <c r="P665" s="194"/>
      <c r="Q665" s="194"/>
      <c r="R665" s="194"/>
      <c r="S665" s="194"/>
      <c r="T665" s="194"/>
      <c r="U665" s="194"/>
      <c r="V665" s="194"/>
      <c r="W665" s="194"/>
      <c r="X665" s="194"/>
    </row>
    <row r="666" spans="3:24" ht="14.25" customHeight="1" x14ac:dyDescent="0.2">
      <c r="C666" s="194"/>
      <c r="D666" s="194"/>
      <c r="E666" s="194"/>
      <c r="F666" s="194"/>
      <c r="G666" s="225"/>
      <c r="H666" s="225"/>
      <c r="I666" s="194"/>
      <c r="J666" s="194"/>
      <c r="K666" s="194"/>
      <c r="L666" s="194"/>
      <c r="M666" s="194"/>
      <c r="N666" s="194"/>
      <c r="O666" s="194"/>
      <c r="P666" s="194"/>
      <c r="Q666" s="194"/>
      <c r="R666" s="194"/>
      <c r="S666" s="194"/>
      <c r="T666" s="194"/>
      <c r="U666" s="194"/>
      <c r="V666" s="194"/>
      <c r="W666" s="194"/>
      <c r="X666" s="194"/>
    </row>
    <row r="667" spans="3:24" ht="14.25" customHeight="1" x14ac:dyDescent="0.2">
      <c r="C667" s="194"/>
      <c r="D667" s="194"/>
      <c r="E667" s="194"/>
      <c r="F667" s="194"/>
      <c r="G667" s="225"/>
      <c r="H667" s="225"/>
      <c r="I667" s="194"/>
      <c r="J667" s="194"/>
      <c r="K667" s="194"/>
      <c r="L667" s="194"/>
      <c r="M667" s="194"/>
      <c r="N667" s="194"/>
      <c r="O667" s="194"/>
      <c r="P667" s="194"/>
      <c r="Q667" s="194"/>
      <c r="R667" s="194"/>
      <c r="S667" s="194"/>
      <c r="T667" s="194"/>
      <c r="U667" s="194"/>
      <c r="V667" s="194"/>
      <c r="W667" s="194"/>
      <c r="X667" s="194"/>
    </row>
    <row r="668" spans="3:24" ht="14.25" customHeight="1" x14ac:dyDescent="0.2">
      <c r="C668" s="194"/>
      <c r="D668" s="194"/>
      <c r="E668" s="194"/>
      <c r="F668" s="194"/>
      <c r="G668" s="225"/>
      <c r="H668" s="225"/>
      <c r="I668" s="194"/>
      <c r="J668" s="194"/>
      <c r="K668" s="194"/>
      <c r="L668" s="194"/>
      <c r="M668" s="194"/>
      <c r="N668" s="194"/>
      <c r="O668" s="194"/>
      <c r="P668" s="194"/>
      <c r="Q668" s="194"/>
      <c r="R668" s="194"/>
      <c r="S668" s="194"/>
      <c r="T668" s="194"/>
      <c r="U668" s="194"/>
      <c r="V668" s="194"/>
      <c r="W668" s="194"/>
      <c r="X668" s="194"/>
    </row>
    <row r="669" spans="3:24" ht="14.25" customHeight="1" x14ac:dyDescent="0.2">
      <c r="C669" s="194"/>
      <c r="D669" s="194"/>
      <c r="E669" s="194"/>
      <c r="F669" s="194"/>
      <c r="G669" s="225"/>
      <c r="H669" s="225"/>
      <c r="I669" s="194"/>
      <c r="J669" s="194"/>
      <c r="K669" s="194"/>
      <c r="L669" s="194"/>
      <c r="M669" s="194"/>
      <c r="N669" s="194"/>
      <c r="O669" s="194"/>
      <c r="P669" s="194"/>
      <c r="Q669" s="194"/>
      <c r="R669" s="194"/>
      <c r="S669" s="194"/>
      <c r="T669" s="194"/>
      <c r="U669" s="194"/>
      <c r="V669" s="194"/>
      <c r="W669" s="194"/>
      <c r="X669" s="194"/>
    </row>
    <row r="670" spans="3:24" ht="14.25" customHeight="1" x14ac:dyDescent="0.2">
      <c r="C670" s="194"/>
      <c r="D670" s="194"/>
      <c r="E670" s="194"/>
      <c r="F670" s="194"/>
      <c r="G670" s="225"/>
      <c r="H670" s="225"/>
      <c r="I670" s="194"/>
      <c r="J670" s="194"/>
      <c r="K670" s="194"/>
      <c r="L670" s="194"/>
      <c r="M670" s="194"/>
      <c r="N670" s="194"/>
      <c r="O670" s="194"/>
      <c r="P670" s="194"/>
      <c r="Q670" s="194"/>
      <c r="R670" s="194"/>
      <c r="S670" s="194"/>
      <c r="T670" s="194"/>
      <c r="U670" s="194"/>
      <c r="V670" s="194"/>
      <c r="W670" s="194"/>
      <c r="X670" s="194"/>
    </row>
    <row r="671" spans="3:24" ht="14.25" customHeight="1" x14ac:dyDescent="0.2">
      <c r="C671" s="194"/>
      <c r="D671" s="194"/>
      <c r="E671" s="194"/>
      <c r="F671" s="194"/>
      <c r="G671" s="225"/>
      <c r="H671" s="225"/>
      <c r="I671" s="194"/>
      <c r="J671" s="194"/>
      <c r="K671" s="194"/>
      <c r="L671" s="194"/>
      <c r="M671" s="194"/>
      <c r="N671" s="194"/>
      <c r="O671" s="194"/>
      <c r="P671" s="194"/>
      <c r="Q671" s="194"/>
      <c r="R671" s="194"/>
      <c r="S671" s="194"/>
      <c r="T671" s="194"/>
      <c r="U671" s="194"/>
      <c r="V671" s="194"/>
      <c r="W671" s="194"/>
      <c r="X671" s="194"/>
    </row>
    <row r="672" spans="3:24" ht="14.25" customHeight="1" x14ac:dyDescent="0.2">
      <c r="C672" s="194"/>
      <c r="D672" s="194"/>
      <c r="E672" s="194"/>
      <c r="F672" s="194"/>
      <c r="G672" s="225"/>
      <c r="H672" s="225"/>
      <c r="I672" s="194"/>
      <c r="J672" s="194"/>
      <c r="K672" s="194"/>
      <c r="L672" s="194"/>
      <c r="M672" s="194"/>
      <c r="N672" s="194"/>
      <c r="O672" s="194"/>
      <c r="P672" s="194"/>
      <c r="Q672" s="194"/>
      <c r="R672" s="194"/>
      <c r="S672" s="194"/>
      <c r="T672" s="194"/>
      <c r="U672" s="194"/>
      <c r="V672" s="194"/>
      <c r="W672" s="194"/>
      <c r="X672" s="194"/>
    </row>
    <row r="673" spans="3:24" ht="14.25" customHeight="1" x14ac:dyDescent="0.2">
      <c r="C673" s="194"/>
      <c r="D673" s="194"/>
      <c r="E673" s="194"/>
      <c r="F673" s="194"/>
      <c r="G673" s="225"/>
      <c r="H673" s="225"/>
      <c r="I673" s="194"/>
      <c r="J673" s="194"/>
      <c r="K673" s="194"/>
      <c r="L673" s="194"/>
      <c r="M673" s="194"/>
      <c r="N673" s="194"/>
      <c r="O673" s="194"/>
      <c r="P673" s="194"/>
      <c r="Q673" s="194"/>
      <c r="R673" s="194"/>
      <c r="S673" s="194"/>
      <c r="T673" s="194"/>
      <c r="U673" s="194"/>
      <c r="V673" s="194"/>
      <c r="W673" s="194"/>
      <c r="X673" s="194"/>
    </row>
    <row r="674" spans="3:24" ht="14.25" customHeight="1" x14ac:dyDescent="0.2">
      <c r="C674" s="194"/>
      <c r="D674" s="194"/>
      <c r="E674" s="194"/>
      <c r="F674" s="194"/>
      <c r="G674" s="225"/>
      <c r="H674" s="225"/>
      <c r="I674" s="194"/>
      <c r="J674" s="194"/>
      <c r="K674" s="194"/>
      <c r="L674" s="194"/>
      <c r="M674" s="194"/>
      <c r="N674" s="194"/>
      <c r="O674" s="194"/>
      <c r="P674" s="194"/>
      <c r="Q674" s="194"/>
      <c r="R674" s="194"/>
      <c r="S674" s="194"/>
      <c r="T674" s="194"/>
      <c r="U674" s="194"/>
      <c r="V674" s="194"/>
      <c r="W674" s="194"/>
      <c r="X674" s="194"/>
    </row>
    <row r="675" spans="3:24" ht="14.25" customHeight="1" x14ac:dyDescent="0.2">
      <c r="C675" s="194"/>
      <c r="D675" s="194"/>
      <c r="E675" s="194"/>
      <c r="F675" s="194"/>
      <c r="G675" s="225"/>
      <c r="H675" s="225"/>
      <c r="I675" s="194"/>
      <c r="J675" s="194"/>
      <c r="K675" s="194"/>
      <c r="L675" s="194"/>
      <c r="M675" s="194"/>
      <c r="N675" s="194"/>
      <c r="O675" s="194"/>
      <c r="P675" s="194"/>
      <c r="Q675" s="194"/>
      <c r="R675" s="194"/>
      <c r="S675" s="194"/>
      <c r="T675" s="194"/>
      <c r="U675" s="194"/>
      <c r="V675" s="194"/>
      <c r="W675" s="194"/>
      <c r="X675" s="194"/>
    </row>
    <row r="676" spans="3:24" ht="14.25" customHeight="1" x14ac:dyDescent="0.2">
      <c r="C676" s="194"/>
      <c r="D676" s="194"/>
      <c r="E676" s="194"/>
      <c r="F676" s="194"/>
      <c r="G676" s="225"/>
      <c r="H676" s="225"/>
      <c r="I676" s="194"/>
      <c r="J676" s="194"/>
      <c r="K676" s="194"/>
      <c r="L676" s="194"/>
      <c r="M676" s="194"/>
      <c r="N676" s="194"/>
      <c r="O676" s="194"/>
      <c r="P676" s="194"/>
      <c r="Q676" s="194"/>
      <c r="R676" s="194"/>
      <c r="S676" s="194"/>
      <c r="T676" s="194"/>
      <c r="U676" s="194"/>
      <c r="V676" s="194"/>
      <c r="W676" s="194"/>
      <c r="X676" s="194"/>
    </row>
    <row r="677" spans="3:24" ht="14.25" customHeight="1" x14ac:dyDescent="0.2">
      <c r="C677" s="194"/>
      <c r="D677" s="194"/>
      <c r="E677" s="194"/>
      <c r="F677" s="194"/>
      <c r="G677" s="225"/>
      <c r="H677" s="225"/>
      <c r="I677" s="194"/>
      <c r="J677" s="194"/>
      <c r="K677" s="194"/>
      <c r="L677" s="194"/>
      <c r="M677" s="194"/>
      <c r="N677" s="194"/>
      <c r="O677" s="194"/>
      <c r="P677" s="194"/>
      <c r="Q677" s="194"/>
      <c r="R677" s="194"/>
      <c r="S677" s="194"/>
      <c r="T677" s="194"/>
      <c r="U677" s="194"/>
      <c r="V677" s="194"/>
      <c r="W677" s="194"/>
      <c r="X677" s="194"/>
    </row>
    <row r="678" spans="3:24" ht="14.25" customHeight="1" x14ac:dyDescent="0.2">
      <c r="C678" s="194"/>
      <c r="D678" s="194"/>
      <c r="E678" s="194"/>
      <c r="F678" s="194"/>
      <c r="G678" s="225"/>
      <c r="H678" s="225"/>
      <c r="I678" s="194"/>
      <c r="J678" s="194"/>
      <c r="K678" s="194"/>
      <c r="L678" s="194"/>
      <c r="M678" s="194"/>
      <c r="N678" s="194"/>
      <c r="O678" s="194"/>
      <c r="P678" s="194"/>
      <c r="Q678" s="194"/>
      <c r="R678" s="194"/>
      <c r="S678" s="194"/>
      <c r="T678" s="194"/>
      <c r="U678" s="194"/>
      <c r="V678" s="194"/>
      <c r="W678" s="194"/>
      <c r="X678" s="194"/>
    </row>
    <row r="679" spans="3:24" ht="14.25" customHeight="1" x14ac:dyDescent="0.2">
      <c r="C679" s="194"/>
      <c r="D679" s="194"/>
      <c r="E679" s="194"/>
      <c r="F679" s="194"/>
      <c r="G679" s="225"/>
      <c r="H679" s="225"/>
      <c r="I679" s="194"/>
      <c r="J679" s="194"/>
      <c r="K679" s="194"/>
      <c r="L679" s="194"/>
      <c r="M679" s="194"/>
      <c r="N679" s="194"/>
      <c r="O679" s="194"/>
      <c r="P679" s="194"/>
      <c r="Q679" s="194"/>
      <c r="R679" s="194"/>
      <c r="S679" s="194"/>
      <c r="T679" s="194"/>
      <c r="U679" s="194"/>
      <c r="V679" s="194"/>
      <c r="W679" s="194"/>
      <c r="X679" s="194"/>
    </row>
    <row r="680" spans="3:24" ht="14.25" customHeight="1" x14ac:dyDescent="0.2">
      <c r="C680" s="194"/>
      <c r="D680" s="194"/>
      <c r="E680" s="194"/>
      <c r="F680" s="194"/>
      <c r="G680" s="225"/>
      <c r="H680" s="225"/>
      <c r="I680" s="194"/>
      <c r="J680" s="194"/>
      <c r="K680" s="194"/>
      <c r="L680" s="194"/>
      <c r="M680" s="194"/>
      <c r="N680" s="194"/>
      <c r="O680" s="194"/>
      <c r="P680" s="194"/>
      <c r="Q680" s="194"/>
      <c r="R680" s="194"/>
      <c r="S680" s="194"/>
      <c r="T680" s="194"/>
      <c r="U680" s="194"/>
      <c r="V680" s="194"/>
      <c r="W680" s="194"/>
      <c r="X680" s="194"/>
    </row>
    <row r="681" spans="3:24" ht="14.25" customHeight="1" x14ac:dyDescent="0.2">
      <c r="C681" s="194"/>
      <c r="D681" s="194"/>
      <c r="E681" s="194"/>
      <c r="F681" s="194"/>
      <c r="G681" s="225"/>
      <c r="H681" s="225"/>
      <c r="I681" s="194"/>
      <c r="J681" s="194"/>
      <c r="K681" s="194"/>
      <c r="L681" s="194"/>
      <c r="M681" s="194"/>
      <c r="N681" s="194"/>
      <c r="O681" s="194"/>
      <c r="P681" s="194"/>
      <c r="Q681" s="194"/>
      <c r="R681" s="194"/>
      <c r="S681" s="194"/>
      <c r="T681" s="194"/>
      <c r="U681" s="194"/>
      <c r="V681" s="194"/>
      <c r="W681" s="194"/>
      <c r="X681" s="194"/>
    </row>
    <row r="682" spans="3:24" ht="14.25" customHeight="1" x14ac:dyDescent="0.2">
      <c r="C682" s="194"/>
      <c r="D682" s="194"/>
      <c r="E682" s="194"/>
      <c r="F682" s="194"/>
      <c r="G682" s="225"/>
      <c r="H682" s="225"/>
      <c r="I682" s="194"/>
      <c r="J682" s="194"/>
      <c r="K682" s="194"/>
      <c r="L682" s="194"/>
      <c r="M682" s="194"/>
      <c r="N682" s="194"/>
      <c r="O682" s="194"/>
      <c r="P682" s="194"/>
      <c r="Q682" s="194"/>
      <c r="R682" s="194"/>
      <c r="S682" s="194"/>
      <c r="T682" s="194"/>
      <c r="U682" s="194"/>
      <c r="V682" s="194"/>
      <c r="W682" s="194"/>
      <c r="X682" s="194"/>
    </row>
    <row r="683" spans="3:24" ht="14.25" customHeight="1" x14ac:dyDescent="0.2">
      <c r="C683" s="194"/>
      <c r="D683" s="194"/>
      <c r="E683" s="194"/>
      <c r="F683" s="194"/>
      <c r="G683" s="225"/>
      <c r="H683" s="225"/>
      <c r="I683" s="194"/>
      <c r="J683" s="194"/>
      <c r="K683" s="194"/>
      <c r="L683" s="194"/>
      <c r="M683" s="194"/>
      <c r="N683" s="194"/>
      <c r="O683" s="194"/>
      <c r="P683" s="194"/>
      <c r="Q683" s="194"/>
      <c r="R683" s="194"/>
      <c r="S683" s="194"/>
      <c r="T683" s="194"/>
      <c r="U683" s="194"/>
      <c r="V683" s="194"/>
      <c r="W683" s="194"/>
      <c r="X683" s="194"/>
    </row>
    <row r="684" spans="3:24" ht="14.25" customHeight="1" x14ac:dyDescent="0.2">
      <c r="C684" s="194"/>
      <c r="D684" s="194"/>
      <c r="E684" s="194"/>
      <c r="F684" s="194"/>
      <c r="G684" s="225"/>
      <c r="H684" s="225"/>
      <c r="I684" s="194"/>
      <c r="J684" s="194"/>
      <c r="K684" s="194"/>
      <c r="L684" s="194"/>
      <c r="M684" s="194"/>
      <c r="N684" s="194"/>
      <c r="O684" s="194"/>
      <c r="P684" s="194"/>
      <c r="Q684" s="194"/>
      <c r="R684" s="194"/>
      <c r="S684" s="194"/>
      <c r="T684" s="194"/>
      <c r="U684" s="194"/>
      <c r="V684" s="194"/>
      <c r="W684" s="194"/>
      <c r="X684" s="194"/>
    </row>
    <row r="685" spans="3:24" ht="14.25" customHeight="1" x14ac:dyDescent="0.2">
      <c r="C685" s="194"/>
      <c r="D685" s="194"/>
      <c r="E685" s="194"/>
      <c r="F685" s="194"/>
      <c r="G685" s="225"/>
      <c r="H685" s="225"/>
      <c r="I685" s="194"/>
      <c r="J685" s="194"/>
      <c r="K685" s="194"/>
      <c r="L685" s="194"/>
      <c r="M685" s="194"/>
      <c r="N685" s="194"/>
      <c r="O685" s="194"/>
      <c r="P685" s="194"/>
      <c r="Q685" s="194"/>
      <c r="R685" s="194"/>
      <c r="S685" s="194"/>
      <c r="T685" s="194"/>
      <c r="U685" s="194"/>
      <c r="V685" s="194"/>
      <c r="W685" s="194"/>
      <c r="X685" s="194"/>
    </row>
    <row r="686" spans="3:24" ht="14.25" customHeight="1" x14ac:dyDescent="0.2">
      <c r="C686" s="194"/>
      <c r="D686" s="194"/>
      <c r="E686" s="194"/>
      <c r="F686" s="194"/>
      <c r="G686" s="225"/>
      <c r="H686" s="225"/>
      <c r="I686" s="194"/>
      <c r="J686" s="194"/>
      <c r="K686" s="194"/>
      <c r="L686" s="194"/>
      <c r="M686" s="194"/>
      <c r="N686" s="194"/>
      <c r="O686" s="194"/>
      <c r="P686" s="194"/>
      <c r="Q686" s="194"/>
      <c r="R686" s="194"/>
      <c r="S686" s="194"/>
      <c r="T686" s="194"/>
      <c r="U686" s="194"/>
      <c r="V686" s="194"/>
      <c r="W686" s="194"/>
      <c r="X686" s="194"/>
    </row>
    <row r="687" spans="3:24" ht="14.25" customHeight="1" x14ac:dyDescent="0.2">
      <c r="C687" s="194"/>
      <c r="D687" s="194"/>
      <c r="E687" s="194"/>
      <c r="F687" s="194"/>
      <c r="G687" s="225"/>
      <c r="H687" s="225"/>
      <c r="I687" s="194"/>
      <c r="J687" s="194"/>
      <c r="K687" s="194"/>
      <c r="L687" s="194"/>
      <c r="M687" s="194"/>
      <c r="N687" s="194"/>
      <c r="O687" s="194"/>
      <c r="P687" s="194"/>
      <c r="Q687" s="194"/>
      <c r="R687" s="194"/>
      <c r="S687" s="194"/>
      <c r="T687" s="194"/>
      <c r="U687" s="194"/>
      <c r="V687" s="194"/>
      <c r="W687" s="194"/>
      <c r="X687" s="194"/>
    </row>
    <row r="688" spans="3:24" ht="14.25" customHeight="1" x14ac:dyDescent="0.2">
      <c r="C688" s="194"/>
      <c r="D688" s="194"/>
      <c r="E688" s="194"/>
      <c r="F688" s="194"/>
      <c r="G688" s="225"/>
      <c r="H688" s="225"/>
      <c r="I688" s="194"/>
      <c r="J688" s="194"/>
      <c r="K688" s="194"/>
      <c r="L688" s="194"/>
      <c r="M688" s="194"/>
      <c r="N688" s="194"/>
      <c r="O688" s="194"/>
      <c r="P688" s="194"/>
      <c r="Q688" s="194"/>
      <c r="R688" s="194"/>
      <c r="S688" s="194"/>
      <c r="T688" s="194"/>
      <c r="U688" s="194"/>
      <c r="V688" s="194"/>
      <c r="W688" s="194"/>
      <c r="X688" s="194"/>
    </row>
    <row r="689" spans="3:24" ht="14.25" customHeight="1" x14ac:dyDescent="0.2">
      <c r="C689" s="194"/>
      <c r="D689" s="194"/>
      <c r="E689" s="194"/>
      <c r="F689" s="194"/>
      <c r="G689" s="225"/>
      <c r="H689" s="225"/>
      <c r="I689" s="194"/>
      <c r="J689" s="194"/>
      <c r="K689" s="194"/>
      <c r="L689" s="194"/>
      <c r="M689" s="194"/>
      <c r="N689" s="194"/>
      <c r="O689" s="194"/>
      <c r="P689" s="194"/>
      <c r="Q689" s="194"/>
      <c r="R689" s="194"/>
      <c r="S689" s="194"/>
      <c r="T689" s="194"/>
      <c r="U689" s="194"/>
      <c r="V689" s="194"/>
      <c r="W689" s="194"/>
      <c r="X689" s="194"/>
    </row>
    <row r="690" spans="3:24" ht="14.25" customHeight="1" x14ac:dyDescent="0.2">
      <c r="C690" s="194"/>
      <c r="D690" s="194"/>
      <c r="E690" s="194"/>
      <c r="F690" s="194"/>
      <c r="G690" s="225"/>
      <c r="H690" s="225"/>
      <c r="I690" s="194"/>
      <c r="J690" s="194"/>
      <c r="K690" s="194"/>
      <c r="L690" s="194"/>
      <c r="M690" s="194"/>
      <c r="N690" s="194"/>
      <c r="O690" s="194"/>
      <c r="P690" s="194"/>
      <c r="Q690" s="194"/>
      <c r="R690" s="194"/>
      <c r="S690" s="194"/>
      <c r="T690" s="194"/>
      <c r="U690" s="194"/>
      <c r="V690" s="194"/>
      <c r="W690" s="194"/>
      <c r="X690" s="194"/>
    </row>
    <row r="691" spans="3:24" ht="14.25" customHeight="1" x14ac:dyDescent="0.2">
      <c r="C691" s="194"/>
      <c r="D691" s="194"/>
      <c r="E691" s="194"/>
      <c r="F691" s="194"/>
      <c r="G691" s="225"/>
      <c r="H691" s="225"/>
      <c r="I691" s="194"/>
      <c r="J691" s="194"/>
      <c r="K691" s="194"/>
      <c r="L691" s="194"/>
      <c r="M691" s="194"/>
      <c r="N691" s="194"/>
      <c r="O691" s="194"/>
      <c r="P691" s="194"/>
      <c r="Q691" s="194"/>
      <c r="R691" s="194"/>
      <c r="S691" s="194"/>
      <c r="T691" s="194"/>
      <c r="U691" s="194"/>
      <c r="V691" s="194"/>
      <c r="W691" s="194"/>
      <c r="X691" s="194"/>
    </row>
    <row r="692" spans="3:24" ht="14.25" customHeight="1" x14ac:dyDescent="0.2">
      <c r="C692" s="194"/>
      <c r="D692" s="194"/>
      <c r="E692" s="194"/>
      <c r="F692" s="194"/>
      <c r="G692" s="225"/>
      <c r="H692" s="225"/>
      <c r="I692" s="194"/>
      <c r="J692" s="194"/>
      <c r="K692" s="194"/>
      <c r="L692" s="194"/>
      <c r="M692" s="194"/>
      <c r="N692" s="194"/>
      <c r="O692" s="194"/>
      <c r="P692" s="194"/>
      <c r="Q692" s="194"/>
      <c r="R692" s="194"/>
      <c r="S692" s="194"/>
      <c r="T692" s="194"/>
      <c r="U692" s="194"/>
      <c r="V692" s="194"/>
      <c r="W692" s="194"/>
      <c r="X692" s="194"/>
    </row>
    <row r="693" spans="3:24" ht="14.25" customHeight="1" x14ac:dyDescent="0.2">
      <c r="C693" s="194"/>
      <c r="D693" s="194"/>
      <c r="E693" s="194"/>
      <c r="F693" s="194"/>
      <c r="G693" s="225"/>
      <c r="H693" s="225"/>
      <c r="I693" s="194"/>
      <c r="J693" s="194"/>
      <c r="K693" s="194"/>
      <c r="L693" s="194"/>
      <c r="M693" s="194"/>
      <c r="N693" s="194"/>
      <c r="O693" s="194"/>
      <c r="P693" s="194"/>
      <c r="Q693" s="194"/>
      <c r="R693" s="194"/>
      <c r="S693" s="194"/>
      <c r="T693" s="194"/>
      <c r="U693" s="194"/>
      <c r="V693" s="194"/>
      <c r="W693" s="194"/>
      <c r="X693" s="194"/>
    </row>
    <row r="694" spans="3:24" ht="14.25" customHeight="1" x14ac:dyDescent="0.2">
      <c r="C694" s="194"/>
      <c r="D694" s="194"/>
      <c r="E694" s="194"/>
      <c r="F694" s="194"/>
      <c r="G694" s="225"/>
      <c r="H694" s="225"/>
      <c r="I694" s="194"/>
      <c r="J694" s="194"/>
      <c r="K694" s="194"/>
      <c r="L694" s="194"/>
      <c r="M694" s="194"/>
      <c r="N694" s="194"/>
      <c r="O694" s="194"/>
      <c r="P694" s="194"/>
      <c r="Q694" s="194"/>
      <c r="R694" s="194"/>
      <c r="S694" s="194"/>
      <c r="T694" s="194"/>
      <c r="U694" s="194"/>
      <c r="V694" s="194"/>
      <c r="W694" s="194"/>
      <c r="X694" s="194"/>
    </row>
    <row r="695" spans="3:24" ht="14.25" customHeight="1" x14ac:dyDescent="0.2">
      <c r="C695" s="194"/>
      <c r="D695" s="194"/>
      <c r="E695" s="194"/>
      <c r="F695" s="194"/>
      <c r="G695" s="225"/>
      <c r="H695" s="225"/>
      <c r="I695" s="194"/>
      <c r="J695" s="194"/>
      <c r="K695" s="194"/>
      <c r="L695" s="194"/>
      <c r="M695" s="194"/>
      <c r="N695" s="194"/>
      <c r="O695" s="194"/>
      <c r="P695" s="194"/>
      <c r="Q695" s="194"/>
      <c r="R695" s="194"/>
      <c r="S695" s="194"/>
      <c r="T695" s="194"/>
      <c r="U695" s="194"/>
      <c r="V695" s="194"/>
      <c r="W695" s="194"/>
      <c r="X695" s="194"/>
    </row>
    <row r="696" spans="3:24" ht="14.25" customHeight="1" x14ac:dyDescent="0.2">
      <c r="C696" s="194"/>
      <c r="D696" s="194"/>
      <c r="E696" s="194"/>
      <c r="F696" s="194"/>
      <c r="G696" s="225"/>
      <c r="H696" s="225"/>
      <c r="I696" s="194"/>
      <c r="J696" s="194"/>
      <c r="K696" s="194"/>
      <c r="L696" s="194"/>
      <c r="M696" s="194"/>
      <c r="N696" s="194"/>
      <c r="O696" s="194"/>
      <c r="P696" s="194"/>
      <c r="Q696" s="194"/>
      <c r="R696" s="194"/>
      <c r="S696" s="194"/>
      <c r="T696" s="194"/>
      <c r="U696" s="194"/>
      <c r="V696" s="194"/>
      <c r="W696" s="194"/>
      <c r="X696" s="194"/>
    </row>
    <row r="697" spans="3:24" ht="14.25" customHeight="1" x14ac:dyDescent="0.2">
      <c r="C697" s="194"/>
      <c r="D697" s="194"/>
      <c r="E697" s="194"/>
      <c r="F697" s="194"/>
      <c r="G697" s="225"/>
      <c r="H697" s="225"/>
      <c r="I697" s="194"/>
      <c r="J697" s="194"/>
      <c r="K697" s="194"/>
      <c r="L697" s="194"/>
      <c r="M697" s="194"/>
      <c r="N697" s="194"/>
      <c r="O697" s="194"/>
      <c r="P697" s="194"/>
      <c r="Q697" s="194"/>
      <c r="R697" s="194"/>
      <c r="S697" s="194"/>
      <c r="T697" s="194"/>
      <c r="U697" s="194"/>
      <c r="V697" s="194"/>
      <c r="W697" s="194"/>
      <c r="X697" s="194"/>
    </row>
    <row r="698" spans="3:24" ht="14.25" customHeight="1" x14ac:dyDescent="0.2">
      <c r="C698" s="194"/>
      <c r="D698" s="194"/>
      <c r="E698" s="194"/>
      <c r="F698" s="194"/>
      <c r="G698" s="225"/>
      <c r="H698" s="225"/>
      <c r="I698" s="194"/>
      <c r="J698" s="194"/>
      <c r="K698" s="194"/>
      <c r="L698" s="194"/>
      <c r="M698" s="194"/>
      <c r="N698" s="194"/>
      <c r="O698" s="194"/>
      <c r="P698" s="194"/>
      <c r="Q698" s="194"/>
      <c r="R698" s="194"/>
      <c r="S698" s="194"/>
      <c r="T698" s="194"/>
      <c r="U698" s="194"/>
      <c r="V698" s="194"/>
      <c r="W698" s="194"/>
      <c r="X698" s="194"/>
    </row>
    <row r="699" spans="3:24" ht="14.25" customHeight="1" x14ac:dyDescent="0.2">
      <c r="C699" s="194"/>
      <c r="D699" s="194"/>
      <c r="E699" s="194"/>
      <c r="F699" s="194"/>
      <c r="G699" s="225"/>
      <c r="H699" s="225"/>
      <c r="I699" s="194"/>
      <c r="J699" s="194"/>
      <c r="K699" s="194"/>
      <c r="L699" s="194"/>
      <c r="M699" s="194"/>
      <c r="N699" s="194"/>
      <c r="O699" s="194"/>
      <c r="P699" s="194"/>
      <c r="Q699" s="194"/>
      <c r="R699" s="194"/>
      <c r="S699" s="194"/>
      <c r="T699" s="194"/>
      <c r="U699" s="194"/>
      <c r="V699" s="194"/>
      <c r="W699" s="194"/>
      <c r="X699" s="194"/>
    </row>
    <row r="700" spans="3:24" ht="14.25" customHeight="1" x14ac:dyDescent="0.2">
      <c r="C700" s="194"/>
      <c r="D700" s="194"/>
      <c r="E700" s="194"/>
      <c r="F700" s="194"/>
      <c r="G700" s="225"/>
      <c r="H700" s="225"/>
      <c r="I700" s="194"/>
      <c r="J700" s="194"/>
      <c r="K700" s="194"/>
      <c r="L700" s="194"/>
      <c r="M700" s="194"/>
      <c r="N700" s="194"/>
      <c r="O700" s="194"/>
      <c r="P700" s="194"/>
      <c r="Q700" s="194"/>
      <c r="R700" s="194"/>
      <c r="S700" s="194"/>
      <c r="T700" s="194"/>
      <c r="U700" s="194"/>
      <c r="V700" s="194"/>
      <c r="W700" s="194"/>
      <c r="X700" s="194"/>
    </row>
    <row r="701" spans="3:24" ht="14.25" customHeight="1" x14ac:dyDescent="0.2">
      <c r="C701" s="194"/>
      <c r="D701" s="194"/>
      <c r="E701" s="194"/>
      <c r="F701" s="194"/>
      <c r="G701" s="225"/>
      <c r="H701" s="225"/>
      <c r="I701" s="194"/>
      <c r="J701" s="194"/>
      <c r="K701" s="194"/>
      <c r="L701" s="194"/>
      <c r="M701" s="194"/>
      <c r="N701" s="194"/>
      <c r="O701" s="194"/>
      <c r="P701" s="194"/>
      <c r="Q701" s="194"/>
      <c r="R701" s="194"/>
      <c r="S701" s="194"/>
      <c r="T701" s="194"/>
      <c r="U701" s="194"/>
      <c r="V701" s="194"/>
      <c r="W701" s="194"/>
      <c r="X701" s="194"/>
    </row>
    <row r="702" spans="3:24" ht="14.25" customHeight="1" x14ac:dyDescent="0.2">
      <c r="C702" s="194"/>
      <c r="D702" s="194"/>
      <c r="E702" s="194"/>
      <c r="F702" s="194"/>
      <c r="G702" s="225"/>
      <c r="H702" s="225"/>
      <c r="I702" s="194"/>
      <c r="J702" s="194"/>
      <c r="K702" s="194"/>
      <c r="L702" s="194"/>
      <c r="M702" s="194"/>
      <c r="N702" s="194"/>
      <c r="O702" s="194"/>
      <c r="P702" s="194"/>
      <c r="Q702" s="194"/>
      <c r="R702" s="194"/>
      <c r="S702" s="194"/>
      <c r="T702" s="194"/>
      <c r="U702" s="194"/>
      <c r="V702" s="194"/>
      <c r="W702" s="194"/>
      <c r="X702" s="194"/>
    </row>
    <row r="703" spans="3:24" ht="14.25" customHeight="1" x14ac:dyDescent="0.2">
      <c r="C703" s="194"/>
      <c r="D703" s="194"/>
      <c r="E703" s="194"/>
      <c r="F703" s="194"/>
      <c r="G703" s="225"/>
      <c r="H703" s="225"/>
      <c r="I703" s="194"/>
      <c r="J703" s="194"/>
      <c r="K703" s="194"/>
      <c r="L703" s="194"/>
      <c r="M703" s="194"/>
      <c r="N703" s="194"/>
      <c r="O703" s="194"/>
      <c r="P703" s="194"/>
      <c r="Q703" s="194"/>
      <c r="R703" s="194"/>
      <c r="S703" s="194"/>
      <c r="T703" s="194"/>
      <c r="U703" s="194"/>
      <c r="V703" s="194"/>
      <c r="W703" s="194"/>
      <c r="X703" s="194"/>
    </row>
    <row r="704" spans="3:24" ht="14.25" customHeight="1" x14ac:dyDescent="0.2">
      <c r="C704" s="194"/>
      <c r="D704" s="194"/>
      <c r="E704" s="194"/>
      <c r="F704" s="194"/>
      <c r="G704" s="225"/>
      <c r="H704" s="225"/>
      <c r="I704" s="194"/>
      <c r="J704" s="194"/>
      <c r="K704" s="194"/>
      <c r="L704" s="194"/>
      <c r="M704" s="194"/>
      <c r="N704" s="194"/>
      <c r="O704" s="194"/>
      <c r="P704" s="194"/>
      <c r="Q704" s="194"/>
      <c r="R704" s="194"/>
      <c r="S704" s="194"/>
      <c r="T704" s="194"/>
      <c r="U704" s="194"/>
      <c r="V704" s="194"/>
      <c r="W704" s="194"/>
      <c r="X704" s="194"/>
    </row>
    <row r="705" spans="3:24" ht="14.25" customHeight="1" x14ac:dyDescent="0.2">
      <c r="C705" s="194"/>
      <c r="D705" s="194"/>
      <c r="E705" s="194"/>
      <c r="F705" s="194"/>
      <c r="G705" s="225"/>
      <c r="H705" s="225"/>
      <c r="I705" s="194"/>
      <c r="J705" s="194"/>
      <c r="K705" s="194"/>
      <c r="L705" s="194"/>
      <c r="M705" s="194"/>
      <c r="N705" s="194"/>
      <c r="O705" s="194"/>
      <c r="P705" s="194"/>
      <c r="Q705" s="194"/>
      <c r="R705" s="194"/>
      <c r="S705" s="194"/>
      <c r="T705" s="194"/>
      <c r="U705" s="194"/>
      <c r="V705" s="194"/>
      <c r="W705" s="194"/>
      <c r="X705" s="194"/>
    </row>
    <row r="706" spans="3:24" ht="14.25" customHeight="1" x14ac:dyDescent="0.2">
      <c r="C706" s="194"/>
      <c r="D706" s="194"/>
      <c r="E706" s="194"/>
      <c r="F706" s="194"/>
      <c r="G706" s="225"/>
      <c r="H706" s="225"/>
      <c r="I706" s="194"/>
      <c r="J706" s="194"/>
      <c r="K706" s="194"/>
      <c r="L706" s="194"/>
      <c r="M706" s="194"/>
      <c r="N706" s="194"/>
      <c r="O706" s="194"/>
      <c r="P706" s="194"/>
      <c r="Q706" s="194"/>
      <c r="R706" s="194"/>
      <c r="S706" s="194"/>
      <c r="T706" s="194"/>
      <c r="U706" s="194"/>
      <c r="V706" s="194"/>
      <c r="W706" s="194"/>
      <c r="X706" s="194"/>
    </row>
    <row r="707" spans="3:24" ht="14.25" customHeight="1" x14ac:dyDescent="0.2">
      <c r="C707" s="194"/>
      <c r="D707" s="194"/>
      <c r="E707" s="194"/>
      <c r="F707" s="194"/>
      <c r="G707" s="225"/>
      <c r="H707" s="225"/>
      <c r="I707" s="194"/>
      <c r="J707" s="194"/>
      <c r="K707" s="194"/>
      <c r="L707" s="194"/>
      <c r="M707" s="194"/>
      <c r="N707" s="194"/>
      <c r="O707" s="194"/>
      <c r="P707" s="194"/>
      <c r="Q707" s="194"/>
      <c r="R707" s="194"/>
      <c r="S707" s="194"/>
      <c r="T707" s="194"/>
      <c r="U707" s="194"/>
      <c r="V707" s="194"/>
      <c r="W707" s="194"/>
      <c r="X707" s="194"/>
    </row>
    <row r="708" spans="3:24" ht="14.25" customHeight="1" x14ac:dyDescent="0.2">
      <c r="C708" s="194"/>
      <c r="D708" s="194"/>
      <c r="E708" s="194"/>
      <c r="F708" s="194"/>
      <c r="G708" s="225"/>
      <c r="H708" s="225"/>
      <c r="I708" s="194"/>
      <c r="J708" s="194"/>
      <c r="K708" s="194"/>
      <c r="L708" s="194"/>
      <c r="M708" s="194"/>
      <c r="N708" s="194"/>
      <c r="O708" s="194"/>
      <c r="P708" s="194"/>
      <c r="Q708" s="194"/>
      <c r="R708" s="194"/>
      <c r="S708" s="194"/>
      <c r="T708" s="194"/>
      <c r="U708" s="194"/>
      <c r="V708" s="194"/>
      <c r="W708" s="194"/>
      <c r="X708" s="194"/>
    </row>
    <row r="709" spans="3:24" ht="14.25" customHeight="1" x14ac:dyDescent="0.2">
      <c r="C709" s="194"/>
      <c r="D709" s="194"/>
      <c r="E709" s="194"/>
      <c r="F709" s="194"/>
      <c r="G709" s="225"/>
      <c r="H709" s="225"/>
      <c r="I709" s="194"/>
      <c r="J709" s="194"/>
      <c r="K709" s="194"/>
      <c r="L709" s="194"/>
      <c r="M709" s="194"/>
      <c r="N709" s="194"/>
      <c r="O709" s="194"/>
      <c r="P709" s="194"/>
      <c r="Q709" s="194"/>
      <c r="R709" s="194"/>
      <c r="S709" s="194"/>
      <c r="T709" s="194"/>
      <c r="U709" s="194"/>
      <c r="V709" s="194"/>
      <c r="W709" s="194"/>
      <c r="X709" s="194"/>
    </row>
    <row r="710" spans="3:24" ht="14.25" customHeight="1" x14ac:dyDescent="0.2">
      <c r="C710" s="194"/>
      <c r="D710" s="194"/>
      <c r="E710" s="194"/>
      <c r="F710" s="194"/>
      <c r="G710" s="225"/>
      <c r="H710" s="225"/>
      <c r="I710" s="194"/>
      <c r="J710" s="194"/>
      <c r="K710" s="194"/>
      <c r="L710" s="194"/>
      <c r="M710" s="194"/>
      <c r="N710" s="194"/>
      <c r="O710" s="194"/>
      <c r="P710" s="194"/>
      <c r="Q710" s="194"/>
      <c r="R710" s="194"/>
      <c r="S710" s="194"/>
      <c r="T710" s="194"/>
      <c r="U710" s="194"/>
      <c r="V710" s="194"/>
      <c r="W710" s="194"/>
      <c r="X710" s="194"/>
    </row>
    <row r="711" spans="3:24" ht="14.25" customHeight="1" x14ac:dyDescent="0.2">
      <c r="C711" s="194"/>
      <c r="D711" s="194"/>
      <c r="E711" s="194"/>
      <c r="F711" s="194"/>
      <c r="G711" s="225"/>
      <c r="H711" s="225"/>
      <c r="I711" s="194"/>
      <c r="J711" s="194"/>
      <c r="K711" s="194"/>
      <c r="L711" s="194"/>
      <c r="M711" s="194"/>
      <c r="N711" s="194"/>
      <c r="O711" s="194"/>
      <c r="P711" s="194"/>
      <c r="Q711" s="194"/>
      <c r="R711" s="194"/>
      <c r="S711" s="194"/>
      <c r="T711" s="194"/>
      <c r="U711" s="194"/>
      <c r="V711" s="194"/>
      <c r="W711" s="194"/>
      <c r="X711" s="194"/>
    </row>
    <row r="712" spans="3:24" ht="14.25" customHeight="1" x14ac:dyDescent="0.2">
      <c r="C712" s="194"/>
      <c r="D712" s="194"/>
      <c r="E712" s="194"/>
      <c r="F712" s="194"/>
      <c r="G712" s="225"/>
      <c r="H712" s="225"/>
      <c r="I712" s="194"/>
      <c r="J712" s="194"/>
      <c r="K712" s="194"/>
      <c r="L712" s="194"/>
      <c r="M712" s="194"/>
      <c r="N712" s="194"/>
      <c r="O712" s="194"/>
      <c r="P712" s="194"/>
      <c r="Q712" s="194"/>
      <c r="R712" s="194"/>
      <c r="S712" s="194"/>
      <c r="T712" s="194"/>
      <c r="U712" s="194"/>
      <c r="V712" s="194"/>
      <c r="W712" s="194"/>
      <c r="X712" s="194"/>
    </row>
    <row r="713" spans="3:24" ht="14.25" customHeight="1" x14ac:dyDescent="0.2">
      <c r="C713" s="194"/>
      <c r="D713" s="194"/>
      <c r="E713" s="194"/>
      <c r="F713" s="194"/>
      <c r="G713" s="225"/>
      <c r="H713" s="225"/>
      <c r="I713" s="194"/>
      <c r="J713" s="194"/>
      <c r="K713" s="194"/>
      <c r="L713" s="194"/>
      <c r="M713" s="194"/>
      <c r="N713" s="194"/>
      <c r="O713" s="194"/>
      <c r="P713" s="194"/>
      <c r="Q713" s="194"/>
      <c r="R713" s="194"/>
      <c r="S713" s="194"/>
      <c r="T713" s="194"/>
      <c r="U713" s="194"/>
      <c r="V713" s="194"/>
      <c r="W713" s="194"/>
      <c r="X713" s="194"/>
    </row>
    <row r="714" spans="3:24" ht="14.25" customHeight="1" x14ac:dyDescent="0.2">
      <c r="C714" s="194"/>
      <c r="D714" s="194"/>
      <c r="E714" s="194"/>
      <c r="F714" s="194"/>
      <c r="G714" s="225"/>
      <c r="H714" s="225"/>
      <c r="I714" s="194"/>
      <c r="J714" s="194"/>
      <c r="K714" s="194"/>
      <c r="L714" s="194"/>
      <c r="M714" s="194"/>
      <c r="N714" s="194"/>
      <c r="O714" s="194"/>
      <c r="P714" s="194"/>
      <c r="Q714" s="194"/>
      <c r="R714" s="194"/>
      <c r="S714" s="194"/>
      <c r="T714" s="194"/>
      <c r="U714" s="194"/>
      <c r="V714" s="194"/>
      <c r="W714" s="194"/>
      <c r="X714" s="194"/>
    </row>
    <row r="715" spans="3:24" ht="14.25" customHeight="1" x14ac:dyDescent="0.2">
      <c r="C715" s="194"/>
      <c r="D715" s="194"/>
      <c r="E715" s="194"/>
      <c r="F715" s="194"/>
      <c r="G715" s="225"/>
      <c r="H715" s="225"/>
      <c r="I715" s="194"/>
      <c r="J715" s="194"/>
      <c r="K715" s="194"/>
      <c r="L715" s="194"/>
      <c r="M715" s="194"/>
      <c r="N715" s="194"/>
      <c r="O715" s="194"/>
      <c r="P715" s="194"/>
      <c r="Q715" s="194"/>
      <c r="R715" s="194"/>
      <c r="S715" s="194"/>
      <c r="T715" s="194"/>
      <c r="U715" s="194"/>
      <c r="V715" s="194"/>
      <c r="W715" s="194"/>
      <c r="X715" s="194"/>
    </row>
    <row r="716" spans="3:24" ht="14.25" customHeight="1" x14ac:dyDescent="0.2">
      <c r="C716" s="194"/>
      <c r="D716" s="194"/>
      <c r="E716" s="194"/>
      <c r="F716" s="194"/>
      <c r="G716" s="225"/>
      <c r="H716" s="225"/>
      <c r="I716" s="194"/>
      <c r="J716" s="194"/>
      <c r="K716" s="194"/>
      <c r="L716" s="194"/>
      <c r="M716" s="194"/>
      <c r="N716" s="194"/>
      <c r="O716" s="194"/>
      <c r="P716" s="194"/>
      <c r="Q716" s="194"/>
      <c r="R716" s="194"/>
      <c r="S716" s="194"/>
      <c r="T716" s="194"/>
      <c r="U716" s="194"/>
      <c r="V716" s="194"/>
      <c r="W716" s="194"/>
      <c r="X716" s="194"/>
    </row>
    <row r="717" spans="3:24" ht="14.25" customHeight="1" x14ac:dyDescent="0.2">
      <c r="C717" s="194"/>
      <c r="D717" s="194"/>
      <c r="E717" s="194"/>
      <c r="F717" s="194"/>
      <c r="G717" s="225"/>
      <c r="H717" s="225"/>
      <c r="I717" s="194"/>
      <c r="J717" s="194"/>
      <c r="K717" s="194"/>
      <c r="L717" s="194"/>
      <c r="M717" s="194"/>
      <c r="N717" s="194"/>
      <c r="O717" s="194"/>
      <c r="P717" s="194"/>
      <c r="Q717" s="194"/>
      <c r="R717" s="194"/>
      <c r="S717" s="194"/>
      <c r="T717" s="194"/>
      <c r="U717" s="194"/>
      <c r="V717" s="194"/>
      <c r="W717" s="194"/>
      <c r="X717" s="194"/>
    </row>
    <row r="718" spans="3:24" ht="14.25" customHeight="1" x14ac:dyDescent="0.2">
      <c r="C718" s="194"/>
      <c r="D718" s="194"/>
      <c r="E718" s="194"/>
      <c r="F718" s="194"/>
      <c r="G718" s="225"/>
      <c r="H718" s="225"/>
      <c r="I718" s="194"/>
      <c r="J718" s="194"/>
      <c r="K718" s="194"/>
      <c r="L718" s="194"/>
      <c r="M718" s="194"/>
      <c r="N718" s="194"/>
      <c r="O718" s="194"/>
      <c r="P718" s="194"/>
      <c r="Q718" s="194"/>
      <c r="R718" s="194"/>
      <c r="S718" s="194"/>
      <c r="T718" s="194"/>
      <c r="U718" s="194"/>
      <c r="V718" s="194"/>
      <c r="W718" s="194"/>
      <c r="X718" s="194"/>
    </row>
    <row r="719" spans="3:24" ht="14.25" customHeight="1" x14ac:dyDescent="0.2">
      <c r="C719" s="194"/>
      <c r="D719" s="194"/>
      <c r="E719" s="194"/>
      <c r="F719" s="194"/>
      <c r="G719" s="225"/>
      <c r="H719" s="225"/>
      <c r="I719" s="194"/>
      <c r="J719" s="194"/>
      <c r="K719" s="194"/>
      <c r="L719" s="194"/>
      <c r="M719" s="194"/>
      <c r="N719" s="194"/>
      <c r="O719" s="194"/>
      <c r="P719" s="194"/>
      <c r="Q719" s="194"/>
      <c r="R719" s="194"/>
      <c r="S719" s="194"/>
      <c r="T719" s="194"/>
      <c r="U719" s="194"/>
      <c r="V719" s="194"/>
      <c r="W719" s="194"/>
      <c r="X719" s="194"/>
    </row>
    <row r="720" spans="3:24" ht="14.25" customHeight="1" x14ac:dyDescent="0.2">
      <c r="C720" s="194"/>
      <c r="D720" s="194"/>
      <c r="E720" s="194"/>
      <c r="F720" s="194"/>
      <c r="G720" s="225"/>
      <c r="H720" s="225"/>
      <c r="I720" s="194"/>
      <c r="J720" s="194"/>
      <c r="K720" s="194"/>
      <c r="L720" s="194"/>
      <c r="M720" s="194"/>
      <c r="N720" s="194"/>
      <c r="O720" s="194"/>
      <c r="P720" s="194"/>
      <c r="Q720" s="194"/>
      <c r="R720" s="194"/>
      <c r="S720" s="194"/>
      <c r="T720" s="194"/>
      <c r="U720" s="194"/>
      <c r="V720" s="194"/>
      <c r="W720" s="194"/>
      <c r="X720" s="194"/>
    </row>
    <row r="721" spans="3:24" ht="14.25" customHeight="1" x14ac:dyDescent="0.2">
      <c r="C721" s="194"/>
      <c r="D721" s="194"/>
      <c r="E721" s="194"/>
      <c r="F721" s="194"/>
      <c r="G721" s="225"/>
      <c r="H721" s="225"/>
      <c r="I721" s="194"/>
      <c r="J721" s="194"/>
      <c r="K721" s="194"/>
      <c r="L721" s="194"/>
      <c r="M721" s="194"/>
      <c r="N721" s="194"/>
      <c r="O721" s="194"/>
      <c r="P721" s="194"/>
      <c r="Q721" s="194"/>
      <c r="R721" s="194"/>
      <c r="S721" s="194"/>
      <c r="T721" s="194"/>
      <c r="U721" s="194"/>
      <c r="V721" s="194"/>
      <c r="W721" s="194"/>
      <c r="X721" s="194"/>
    </row>
    <row r="722" spans="3:24" ht="14.25" customHeight="1" x14ac:dyDescent="0.2">
      <c r="C722" s="194"/>
      <c r="D722" s="194"/>
      <c r="E722" s="194"/>
      <c r="F722" s="194"/>
      <c r="G722" s="225"/>
      <c r="H722" s="225"/>
      <c r="I722" s="194"/>
      <c r="J722" s="194"/>
      <c r="K722" s="194"/>
      <c r="L722" s="194"/>
      <c r="M722" s="194"/>
      <c r="N722" s="194"/>
      <c r="O722" s="194"/>
      <c r="P722" s="194"/>
      <c r="Q722" s="194"/>
      <c r="R722" s="194"/>
      <c r="S722" s="194"/>
      <c r="T722" s="194"/>
      <c r="U722" s="194"/>
      <c r="V722" s="194"/>
      <c r="W722" s="194"/>
      <c r="X722" s="194"/>
    </row>
    <row r="723" spans="3:24" ht="14.25" customHeight="1" x14ac:dyDescent="0.2">
      <c r="C723" s="194"/>
      <c r="D723" s="194"/>
      <c r="E723" s="194"/>
      <c r="F723" s="194"/>
      <c r="G723" s="225"/>
      <c r="H723" s="225"/>
      <c r="I723" s="194"/>
      <c r="J723" s="194"/>
      <c r="K723" s="194"/>
      <c r="L723" s="194"/>
      <c r="M723" s="194"/>
      <c r="N723" s="194"/>
      <c r="O723" s="194"/>
      <c r="P723" s="194"/>
      <c r="Q723" s="194"/>
      <c r="R723" s="194"/>
      <c r="S723" s="194"/>
      <c r="T723" s="194"/>
      <c r="U723" s="194"/>
      <c r="V723" s="194"/>
      <c r="W723" s="194"/>
      <c r="X723" s="194"/>
    </row>
    <row r="724" spans="3:24" ht="14.25" customHeight="1" x14ac:dyDescent="0.2">
      <c r="C724" s="194"/>
      <c r="D724" s="194"/>
      <c r="E724" s="194"/>
      <c r="F724" s="194"/>
      <c r="G724" s="225"/>
      <c r="H724" s="225"/>
      <c r="I724" s="194"/>
      <c r="J724" s="194"/>
      <c r="K724" s="194"/>
      <c r="L724" s="194"/>
      <c r="M724" s="194"/>
      <c r="N724" s="194"/>
      <c r="O724" s="194"/>
      <c r="P724" s="194"/>
      <c r="Q724" s="194"/>
      <c r="R724" s="194"/>
      <c r="S724" s="194"/>
      <c r="T724" s="194"/>
      <c r="U724" s="194"/>
      <c r="V724" s="194"/>
      <c r="W724" s="194"/>
      <c r="X724" s="194"/>
    </row>
    <row r="725" spans="3:24" ht="14.25" customHeight="1" x14ac:dyDescent="0.2">
      <c r="C725" s="194"/>
      <c r="D725" s="194"/>
      <c r="E725" s="194"/>
      <c r="F725" s="194"/>
      <c r="G725" s="225"/>
      <c r="H725" s="225"/>
      <c r="I725" s="194"/>
      <c r="J725" s="194"/>
      <c r="K725" s="194"/>
      <c r="L725" s="194"/>
      <c r="M725" s="194"/>
      <c r="N725" s="194"/>
      <c r="O725" s="194"/>
      <c r="P725" s="194"/>
      <c r="Q725" s="194"/>
      <c r="R725" s="194"/>
      <c r="S725" s="194"/>
      <c r="T725" s="194"/>
      <c r="U725" s="194"/>
      <c r="V725" s="194"/>
      <c r="W725" s="194"/>
      <c r="X725" s="194"/>
    </row>
    <row r="726" spans="3:24" ht="14.25" customHeight="1" x14ac:dyDescent="0.2">
      <c r="C726" s="194"/>
      <c r="D726" s="194"/>
      <c r="E726" s="194"/>
      <c r="F726" s="194"/>
      <c r="G726" s="225"/>
      <c r="H726" s="225"/>
      <c r="I726" s="194"/>
      <c r="J726" s="194"/>
      <c r="K726" s="194"/>
      <c r="L726" s="194"/>
      <c r="M726" s="194"/>
      <c r="N726" s="194"/>
      <c r="O726" s="194"/>
      <c r="P726" s="194"/>
      <c r="Q726" s="194"/>
      <c r="R726" s="194"/>
      <c r="S726" s="194"/>
      <c r="T726" s="194"/>
      <c r="U726" s="194"/>
      <c r="V726" s="194"/>
      <c r="W726" s="194"/>
      <c r="X726" s="194"/>
    </row>
    <row r="727" spans="3:24" ht="14.25" customHeight="1" x14ac:dyDescent="0.2">
      <c r="C727" s="194"/>
      <c r="D727" s="194"/>
      <c r="E727" s="194"/>
      <c r="F727" s="194"/>
      <c r="G727" s="225"/>
      <c r="H727" s="225"/>
      <c r="I727" s="194"/>
      <c r="J727" s="194"/>
      <c r="K727" s="194"/>
      <c r="L727" s="194"/>
      <c r="M727" s="194"/>
      <c r="N727" s="194"/>
      <c r="O727" s="194"/>
      <c r="P727" s="194"/>
      <c r="Q727" s="194"/>
      <c r="R727" s="194"/>
      <c r="S727" s="194"/>
      <c r="T727" s="194"/>
      <c r="U727" s="194"/>
      <c r="V727" s="194"/>
      <c r="W727" s="194"/>
      <c r="X727" s="194"/>
    </row>
    <row r="728" spans="3:24" ht="14.25" customHeight="1" x14ac:dyDescent="0.2">
      <c r="C728" s="194"/>
      <c r="D728" s="194"/>
      <c r="E728" s="194"/>
      <c r="F728" s="194"/>
      <c r="G728" s="225"/>
      <c r="H728" s="225"/>
      <c r="I728" s="194"/>
      <c r="J728" s="194"/>
      <c r="K728" s="194"/>
      <c r="L728" s="194"/>
      <c r="M728" s="194"/>
      <c r="N728" s="194"/>
      <c r="O728" s="194"/>
      <c r="P728" s="194"/>
      <c r="Q728" s="194"/>
      <c r="R728" s="194"/>
      <c r="S728" s="194"/>
      <c r="T728" s="194"/>
      <c r="U728" s="194"/>
      <c r="V728" s="194"/>
      <c r="W728" s="194"/>
      <c r="X728" s="194"/>
    </row>
    <row r="729" spans="3:24" ht="14.25" customHeight="1" x14ac:dyDescent="0.2">
      <c r="C729" s="194"/>
      <c r="D729" s="194"/>
      <c r="E729" s="194"/>
      <c r="F729" s="194"/>
      <c r="G729" s="225"/>
      <c r="H729" s="225"/>
      <c r="I729" s="194"/>
      <c r="J729" s="194"/>
      <c r="K729" s="194"/>
      <c r="L729" s="194"/>
      <c r="M729" s="194"/>
      <c r="N729" s="194"/>
      <c r="O729" s="194"/>
      <c r="P729" s="194"/>
      <c r="Q729" s="194"/>
      <c r="R729" s="194"/>
      <c r="S729" s="194"/>
      <c r="T729" s="194"/>
      <c r="U729" s="194"/>
      <c r="V729" s="194"/>
      <c r="W729" s="194"/>
      <c r="X729" s="194"/>
    </row>
    <row r="730" spans="3:24" ht="14.25" customHeight="1" x14ac:dyDescent="0.2">
      <c r="C730" s="194"/>
      <c r="D730" s="194"/>
      <c r="E730" s="194"/>
      <c r="F730" s="194"/>
      <c r="G730" s="225"/>
      <c r="H730" s="225"/>
      <c r="I730" s="194"/>
      <c r="J730" s="194"/>
      <c r="K730" s="194"/>
      <c r="L730" s="194"/>
      <c r="M730" s="194"/>
      <c r="N730" s="194"/>
      <c r="O730" s="194"/>
      <c r="P730" s="194"/>
      <c r="Q730" s="194"/>
      <c r="R730" s="194"/>
      <c r="S730" s="194"/>
      <c r="T730" s="194"/>
      <c r="U730" s="194"/>
      <c r="V730" s="194"/>
      <c r="W730" s="194"/>
      <c r="X730" s="194"/>
    </row>
    <row r="731" spans="3:24" ht="14.25" customHeight="1" x14ac:dyDescent="0.2">
      <c r="C731" s="194"/>
      <c r="D731" s="194"/>
      <c r="E731" s="194"/>
      <c r="F731" s="194"/>
      <c r="G731" s="225"/>
      <c r="H731" s="225"/>
      <c r="I731" s="194"/>
      <c r="J731" s="194"/>
      <c r="K731" s="194"/>
      <c r="L731" s="194"/>
      <c r="M731" s="194"/>
      <c r="N731" s="194"/>
      <c r="O731" s="194"/>
      <c r="P731" s="194"/>
      <c r="Q731" s="194"/>
      <c r="R731" s="194"/>
      <c r="S731" s="194"/>
      <c r="T731" s="194"/>
      <c r="U731" s="194"/>
      <c r="V731" s="194"/>
      <c r="W731" s="194"/>
      <c r="X731" s="194"/>
    </row>
    <row r="732" spans="3:24" ht="14.25" customHeight="1" x14ac:dyDescent="0.2">
      <c r="C732" s="194"/>
      <c r="D732" s="194"/>
      <c r="E732" s="194"/>
      <c r="F732" s="194"/>
      <c r="G732" s="225"/>
      <c r="H732" s="225"/>
      <c r="I732" s="194"/>
      <c r="J732" s="194"/>
      <c r="K732" s="194"/>
      <c r="L732" s="194"/>
      <c r="M732" s="194"/>
      <c r="N732" s="194"/>
      <c r="O732" s="194"/>
      <c r="P732" s="194"/>
      <c r="Q732" s="194"/>
      <c r="R732" s="194"/>
      <c r="S732" s="194"/>
      <c r="T732" s="194"/>
      <c r="U732" s="194"/>
      <c r="V732" s="194"/>
      <c r="W732" s="194"/>
      <c r="X732" s="194"/>
    </row>
    <row r="733" spans="3:24" ht="14.25" customHeight="1" x14ac:dyDescent="0.2">
      <c r="C733" s="194"/>
      <c r="D733" s="194"/>
      <c r="E733" s="194"/>
      <c r="F733" s="194"/>
      <c r="G733" s="225"/>
      <c r="H733" s="225"/>
      <c r="I733" s="194"/>
      <c r="J733" s="194"/>
      <c r="K733" s="194"/>
      <c r="L733" s="194"/>
      <c r="M733" s="194"/>
      <c r="N733" s="194"/>
      <c r="O733" s="194"/>
      <c r="P733" s="194"/>
      <c r="Q733" s="194"/>
      <c r="R733" s="194"/>
      <c r="S733" s="194"/>
      <c r="T733" s="194"/>
      <c r="U733" s="194"/>
      <c r="V733" s="194"/>
      <c r="W733" s="194"/>
      <c r="X733" s="194"/>
    </row>
    <row r="734" spans="3:24" ht="14.25" customHeight="1" x14ac:dyDescent="0.2">
      <c r="C734" s="194"/>
      <c r="D734" s="194"/>
      <c r="E734" s="194"/>
      <c r="F734" s="194"/>
      <c r="G734" s="225"/>
      <c r="H734" s="225"/>
      <c r="I734" s="194"/>
      <c r="J734" s="194"/>
      <c r="K734" s="194"/>
      <c r="L734" s="194"/>
      <c r="M734" s="194"/>
      <c r="N734" s="194"/>
      <c r="O734" s="194"/>
      <c r="P734" s="194"/>
      <c r="Q734" s="194"/>
      <c r="R734" s="194"/>
      <c r="S734" s="194"/>
      <c r="T734" s="194"/>
      <c r="U734" s="194"/>
      <c r="V734" s="194"/>
      <c r="W734" s="194"/>
      <c r="X734" s="194"/>
    </row>
    <row r="735" spans="3:24" ht="14.25" customHeight="1" x14ac:dyDescent="0.2">
      <c r="C735" s="194"/>
      <c r="D735" s="194"/>
      <c r="E735" s="194"/>
      <c r="F735" s="194"/>
      <c r="G735" s="225"/>
      <c r="H735" s="225"/>
      <c r="I735" s="194"/>
      <c r="J735" s="194"/>
      <c r="K735" s="194"/>
      <c r="L735" s="194"/>
      <c r="M735" s="194"/>
      <c r="N735" s="194"/>
      <c r="O735" s="194"/>
      <c r="P735" s="194"/>
      <c r="Q735" s="194"/>
      <c r="R735" s="194"/>
      <c r="S735" s="194"/>
      <c r="T735" s="194"/>
      <c r="U735" s="194"/>
      <c r="V735" s="194"/>
      <c r="W735" s="194"/>
      <c r="X735" s="194"/>
    </row>
    <row r="736" spans="3:24" ht="14.25" customHeight="1" x14ac:dyDescent="0.2">
      <c r="C736" s="194"/>
      <c r="D736" s="194"/>
      <c r="E736" s="194"/>
      <c r="F736" s="194"/>
      <c r="G736" s="225"/>
      <c r="H736" s="225"/>
      <c r="I736" s="194"/>
      <c r="J736" s="194"/>
      <c r="K736" s="194"/>
      <c r="L736" s="194"/>
      <c r="M736" s="194"/>
      <c r="N736" s="194"/>
      <c r="O736" s="194"/>
      <c r="P736" s="194"/>
      <c r="Q736" s="194"/>
      <c r="R736" s="194"/>
      <c r="S736" s="194"/>
      <c r="T736" s="194"/>
      <c r="U736" s="194"/>
      <c r="V736" s="194"/>
      <c r="W736" s="194"/>
      <c r="X736" s="194"/>
    </row>
    <row r="737" spans="3:24" ht="14.25" customHeight="1" x14ac:dyDescent="0.2">
      <c r="C737" s="194"/>
      <c r="D737" s="194"/>
      <c r="E737" s="194"/>
      <c r="F737" s="194"/>
      <c r="G737" s="225"/>
      <c r="H737" s="225"/>
      <c r="I737" s="194"/>
      <c r="J737" s="194"/>
      <c r="K737" s="194"/>
      <c r="L737" s="194"/>
      <c r="M737" s="194"/>
      <c r="N737" s="194"/>
      <c r="O737" s="194"/>
      <c r="P737" s="194"/>
      <c r="Q737" s="194"/>
      <c r="R737" s="194"/>
      <c r="S737" s="194"/>
      <c r="T737" s="194"/>
      <c r="U737" s="194"/>
      <c r="V737" s="194"/>
      <c r="W737" s="194"/>
      <c r="X737" s="194"/>
    </row>
    <row r="738" spans="3:24" ht="14.25" customHeight="1" x14ac:dyDescent="0.2">
      <c r="C738" s="194"/>
      <c r="D738" s="194"/>
      <c r="E738" s="194"/>
      <c r="F738" s="194"/>
      <c r="G738" s="225"/>
      <c r="H738" s="225"/>
      <c r="I738" s="194"/>
      <c r="J738" s="194"/>
      <c r="K738" s="194"/>
      <c r="L738" s="194"/>
      <c r="M738" s="194"/>
      <c r="N738" s="194"/>
      <c r="O738" s="194"/>
      <c r="P738" s="194"/>
      <c r="Q738" s="194"/>
      <c r="R738" s="194"/>
      <c r="S738" s="194"/>
      <c r="T738" s="194"/>
      <c r="U738" s="194"/>
      <c r="V738" s="194"/>
      <c r="W738" s="194"/>
      <c r="X738" s="194"/>
    </row>
    <row r="739" spans="3:24" ht="14.25" customHeight="1" x14ac:dyDescent="0.2">
      <c r="C739" s="194"/>
      <c r="D739" s="194"/>
      <c r="E739" s="194"/>
      <c r="F739" s="194"/>
      <c r="G739" s="225"/>
      <c r="H739" s="225"/>
      <c r="I739" s="194"/>
      <c r="J739" s="194"/>
      <c r="K739" s="194"/>
      <c r="L739" s="194"/>
      <c r="M739" s="194"/>
      <c r="N739" s="194"/>
      <c r="O739" s="194"/>
      <c r="P739" s="194"/>
      <c r="Q739" s="194"/>
      <c r="R739" s="194"/>
      <c r="S739" s="194"/>
      <c r="T739" s="194"/>
      <c r="U739" s="194"/>
      <c r="V739" s="194"/>
      <c r="W739" s="194"/>
      <c r="X739" s="194"/>
    </row>
    <row r="740" spans="3:24" ht="14.25" customHeight="1" x14ac:dyDescent="0.2">
      <c r="C740" s="194"/>
      <c r="D740" s="194"/>
      <c r="E740" s="194"/>
      <c r="F740" s="194"/>
      <c r="G740" s="225"/>
      <c r="H740" s="225"/>
      <c r="I740" s="194"/>
      <c r="J740" s="194"/>
      <c r="K740" s="194"/>
      <c r="L740" s="194"/>
      <c r="M740" s="194"/>
      <c r="N740" s="194"/>
      <c r="O740" s="194"/>
      <c r="P740" s="194"/>
      <c r="Q740" s="194"/>
      <c r="R740" s="194"/>
      <c r="S740" s="194"/>
      <c r="T740" s="194"/>
      <c r="U740" s="194"/>
      <c r="V740" s="194"/>
      <c r="W740" s="194"/>
      <c r="X740" s="194"/>
    </row>
    <row r="741" spans="3:24" ht="14.25" customHeight="1" x14ac:dyDescent="0.2">
      <c r="C741" s="194"/>
      <c r="D741" s="194"/>
      <c r="E741" s="194"/>
      <c r="F741" s="194"/>
      <c r="G741" s="225"/>
      <c r="H741" s="225"/>
      <c r="I741" s="194"/>
      <c r="J741" s="194"/>
      <c r="K741" s="194"/>
      <c r="L741" s="194"/>
      <c r="M741" s="194"/>
      <c r="N741" s="194"/>
      <c r="O741" s="194"/>
      <c r="P741" s="194"/>
      <c r="Q741" s="194"/>
      <c r="R741" s="194"/>
      <c r="S741" s="194"/>
      <c r="T741" s="194"/>
      <c r="U741" s="194"/>
      <c r="V741" s="194"/>
      <c r="W741" s="194"/>
      <c r="X741" s="194"/>
    </row>
    <row r="742" spans="3:24" ht="14.25" customHeight="1" x14ac:dyDescent="0.2">
      <c r="C742" s="194"/>
      <c r="D742" s="194"/>
      <c r="E742" s="194"/>
      <c r="F742" s="194"/>
      <c r="G742" s="225"/>
      <c r="H742" s="225"/>
      <c r="I742" s="194"/>
      <c r="J742" s="194"/>
      <c r="K742" s="194"/>
      <c r="L742" s="194"/>
      <c r="M742" s="194"/>
      <c r="N742" s="194"/>
      <c r="O742" s="194"/>
      <c r="P742" s="194"/>
      <c r="Q742" s="194"/>
      <c r="R742" s="194"/>
      <c r="S742" s="194"/>
      <c r="T742" s="194"/>
      <c r="U742" s="194"/>
      <c r="V742" s="194"/>
      <c r="W742" s="194"/>
      <c r="X742" s="194"/>
    </row>
    <row r="743" spans="3:24" ht="14.25" customHeight="1" x14ac:dyDescent="0.2">
      <c r="C743" s="194"/>
      <c r="D743" s="194"/>
      <c r="E743" s="194"/>
      <c r="F743" s="194"/>
      <c r="G743" s="225"/>
      <c r="H743" s="225"/>
      <c r="I743" s="194"/>
      <c r="J743" s="194"/>
      <c r="K743" s="194"/>
      <c r="L743" s="194"/>
      <c r="M743" s="194"/>
      <c r="N743" s="194"/>
      <c r="O743" s="194"/>
      <c r="P743" s="194"/>
      <c r="Q743" s="194"/>
      <c r="R743" s="194"/>
      <c r="S743" s="194"/>
      <c r="T743" s="194"/>
      <c r="U743" s="194"/>
      <c r="V743" s="194"/>
      <c r="W743" s="194"/>
      <c r="X743" s="194"/>
    </row>
    <row r="744" spans="3:24" ht="14.25" customHeight="1" x14ac:dyDescent="0.2">
      <c r="C744" s="194"/>
      <c r="D744" s="194"/>
      <c r="E744" s="194"/>
      <c r="F744" s="194"/>
      <c r="G744" s="225"/>
      <c r="H744" s="225"/>
      <c r="I744" s="194"/>
      <c r="J744" s="194"/>
      <c r="K744" s="194"/>
      <c r="L744" s="194"/>
      <c r="M744" s="194"/>
      <c r="N744" s="194"/>
      <c r="O744" s="194"/>
      <c r="P744" s="194"/>
      <c r="Q744" s="194"/>
      <c r="R744" s="194"/>
      <c r="S744" s="194"/>
      <c r="T744" s="194"/>
      <c r="U744" s="194"/>
      <c r="V744" s="194"/>
      <c r="W744" s="194"/>
      <c r="X744" s="194"/>
    </row>
    <row r="745" spans="3:24" ht="14.25" customHeight="1" x14ac:dyDescent="0.2">
      <c r="C745" s="194"/>
      <c r="D745" s="194"/>
      <c r="E745" s="194"/>
      <c r="F745" s="194"/>
      <c r="G745" s="225"/>
      <c r="H745" s="225"/>
      <c r="I745" s="194"/>
      <c r="J745" s="194"/>
      <c r="K745" s="194"/>
      <c r="L745" s="194"/>
      <c r="M745" s="194"/>
      <c r="N745" s="194"/>
      <c r="O745" s="194"/>
      <c r="P745" s="194"/>
      <c r="Q745" s="194"/>
      <c r="R745" s="194"/>
      <c r="S745" s="194"/>
      <c r="T745" s="194"/>
      <c r="U745" s="194"/>
      <c r="V745" s="194"/>
      <c r="W745" s="194"/>
      <c r="X745" s="194"/>
    </row>
    <row r="746" spans="3:24" ht="14.25" customHeight="1" x14ac:dyDescent="0.2">
      <c r="C746" s="194"/>
      <c r="D746" s="194"/>
      <c r="E746" s="194"/>
      <c r="F746" s="194"/>
      <c r="G746" s="225"/>
      <c r="H746" s="225"/>
      <c r="I746" s="194"/>
      <c r="J746" s="194"/>
      <c r="K746" s="194"/>
      <c r="L746" s="194"/>
      <c r="M746" s="194"/>
      <c r="N746" s="194"/>
      <c r="O746" s="194"/>
      <c r="P746" s="194"/>
      <c r="Q746" s="194"/>
      <c r="R746" s="194"/>
      <c r="S746" s="194"/>
      <c r="T746" s="194"/>
      <c r="U746" s="194"/>
      <c r="V746" s="194"/>
      <c r="W746" s="194"/>
      <c r="X746" s="194"/>
    </row>
    <row r="747" spans="3:24" ht="14.25" customHeight="1" x14ac:dyDescent="0.2">
      <c r="C747" s="194"/>
      <c r="D747" s="194"/>
      <c r="E747" s="194"/>
      <c r="F747" s="194"/>
      <c r="G747" s="225"/>
      <c r="H747" s="225"/>
      <c r="I747" s="194"/>
      <c r="J747" s="194"/>
      <c r="K747" s="194"/>
      <c r="L747" s="194"/>
      <c r="M747" s="194"/>
      <c r="N747" s="194"/>
      <c r="O747" s="194"/>
      <c r="P747" s="194"/>
      <c r="Q747" s="194"/>
      <c r="R747" s="194"/>
      <c r="S747" s="194"/>
      <c r="T747" s="194"/>
      <c r="U747" s="194"/>
      <c r="V747" s="194"/>
      <c r="W747" s="194"/>
      <c r="X747" s="194"/>
    </row>
    <row r="748" spans="3:24" ht="14.25" customHeight="1" x14ac:dyDescent="0.2">
      <c r="C748" s="194"/>
      <c r="D748" s="194"/>
      <c r="E748" s="194"/>
      <c r="F748" s="194"/>
      <c r="G748" s="225"/>
      <c r="H748" s="225"/>
      <c r="I748" s="194"/>
      <c r="J748" s="194"/>
      <c r="K748" s="194"/>
      <c r="L748" s="194"/>
      <c r="M748" s="194"/>
      <c r="N748" s="194"/>
      <c r="O748" s="194"/>
      <c r="P748" s="194"/>
      <c r="Q748" s="194"/>
      <c r="R748" s="194"/>
      <c r="S748" s="194"/>
      <c r="T748" s="194"/>
      <c r="U748" s="194"/>
      <c r="V748" s="194"/>
      <c r="W748" s="194"/>
      <c r="X748" s="194"/>
    </row>
    <row r="749" spans="3:24" ht="14.25" customHeight="1" x14ac:dyDescent="0.2">
      <c r="C749" s="194"/>
      <c r="D749" s="194"/>
      <c r="E749" s="194"/>
      <c r="F749" s="194"/>
      <c r="G749" s="225"/>
      <c r="H749" s="225"/>
      <c r="I749" s="194"/>
      <c r="J749" s="194"/>
      <c r="K749" s="194"/>
      <c r="L749" s="194"/>
      <c r="M749" s="194"/>
      <c r="N749" s="194"/>
      <c r="O749" s="194"/>
      <c r="P749" s="194"/>
      <c r="Q749" s="194"/>
      <c r="R749" s="194"/>
      <c r="S749" s="194"/>
      <c r="T749" s="194"/>
      <c r="U749" s="194"/>
      <c r="V749" s="194"/>
      <c r="W749" s="194"/>
      <c r="X749" s="194"/>
    </row>
    <row r="750" spans="3:24" ht="14.25" customHeight="1" x14ac:dyDescent="0.2">
      <c r="C750" s="194"/>
      <c r="D750" s="194"/>
      <c r="E750" s="194"/>
      <c r="F750" s="194"/>
      <c r="G750" s="225"/>
      <c r="H750" s="225"/>
      <c r="I750" s="194"/>
      <c r="J750" s="194"/>
      <c r="K750" s="194"/>
      <c r="L750" s="194"/>
      <c r="M750" s="194"/>
      <c r="N750" s="194"/>
      <c r="O750" s="194"/>
      <c r="P750" s="194"/>
      <c r="Q750" s="194"/>
      <c r="R750" s="194"/>
      <c r="S750" s="194"/>
      <c r="T750" s="194"/>
      <c r="U750" s="194"/>
      <c r="V750" s="194"/>
      <c r="W750" s="194"/>
      <c r="X750" s="194"/>
    </row>
    <row r="751" spans="3:24" ht="14.25" customHeight="1" x14ac:dyDescent="0.2">
      <c r="C751" s="194"/>
      <c r="D751" s="194"/>
      <c r="E751" s="194"/>
      <c r="F751" s="194"/>
      <c r="G751" s="225"/>
      <c r="H751" s="225"/>
      <c r="I751" s="194"/>
      <c r="J751" s="194"/>
      <c r="K751" s="194"/>
      <c r="L751" s="194"/>
      <c r="M751" s="194"/>
      <c r="N751" s="194"/>
      <c r="O751" s="194"/>
      <c r="P751" s="194"/>
      <c r="Q751" s="194"/>
      <c r="R751" s="194"/>
      <c r="S751" s="194"/>
      <c r="T751" s="194"/>
      <c r="U751" s="194"/>
      <c r="V751" s="194"/>
      <c r="W751" s="194"/>
      <c r="X751" s="194"/>
    </row>
    <row r="752" spans="3:24" ht="14.25" customHeight="1" x14ac:dyDescent="0.2">
      <c r="C752" s="194"/>
      <c r="D752" s="194"/>
      <c r="E752" s="194"/>
      <c r="F752" s="194"/>
      <c r="G752" s="225"/>
      <c r="H752" s="225"/>
      <c r="I752" s="194"/>
      <c r="J752" s="194"/>
      <c r="K752" s="194"/>
      <c r="L752" s="194"/>
      <c r="M752" s="194"/>
      <c r="N752" s="194"/>
      <c r="O752" s="194"/>
      <c r="P752" s="194"/>
      <c r="Q752" s="194"/>
      <c r="R752" s="194"/>
      <c r="S752" s="194"/>
      <c r="T752" s="194"/>
      <c r="U752" s="194"/>
      <c r="V752" s="194"/>
      <c r="W752" s="194"/>
      <c r="X752" s="194"/>
    </row>
    <row r="753" spans="3:24" ht="14.25" customHeight="1" x14ac:dyDescent="0.2">
      <c r="C753" s="194"/>
      <c r="D753" s="194"/>
      <c r="E753" s="194"/>
      <c r="F753" s="194"/>
      <c r="G753" s="225"/>
      <c r="H753" s="225"/>
      <c r="I753" s="194"/>
      <c r="J753" s="194"/>
      <c r="K753" s="194"/>
      <c r="L753" s="194"/>
      <c r="M753" s="194"/>
      <c r="N753" s="194"/>
      <c r="O753" s="194"/>
      <c r="P753" s="194"/>
      <c r="Q753" s="194"/>
      <c r="R753" s="194"/>
      <c r="S753" s="194"/>
      <c r="T753" s="194"/>
      <c r="U753" s="194"/>
      <c r="V753" s="194"/>
      <c r="W753" s="194"/>
      <c r="X753" s="194"/>
    </row>
    <row r="754" spans="3:24" ht="14.25" customHeight="1" x14ac:dyDescent="0.2">
      <c r="C754" s="194"/>
      <c r="D754" s="194"/>
      <c r="E754" s="194"/>
      <c r="F754" s="194"/>
      <c r="G754" s="225"/>
      <c r="H754" s="225"/>
      <c r="I754" s="194"/>
      <c r="J754" s="194"/>
      <c r="K754" s="194"/>
      <c r="L754" s="194"/>
      <c r="M754" s="194"/>
      <c r="N754" s="194"/>
      <c r="O754" s="194"/>
      <c r="P754" s="194"/>
      <c r="Q754" s="194"/>
      <c r="R754" s="194"/>
      <c r="S754" s="194"/>
      <c r="T754" s="194"/>
      <c r="U754" s="194"/>
      <c r="V754" s="194"/>
      <c r="W754" s="194"/>
      <c r="X754" s="194"/>
    </row>
    <row r="755" spans="3:24" ht="14.25" customHeight="1" x14ac:dyDescent="0.2">
      <c r="C755" s="194"/>
      <c r="D755" s="194"/>
      <c r="E755" s="194"/>
      <c r="F755" s="194"/>
      <c r="G755" s="225"/>
      <c r="H755" s="225"/>
      <c r="I755" s="194"/>
      <c r="J755" s="194"/>
      <c r="K755" s="194"/>
      <c r="L755" s="194"/>
      <c r="M755" s="194"/>
      <c r="N755" s="194"/>
      <c r="O755" s="194"/>
      <c r="P755" s="194"/>
      <c r="Q755" s="194"/>
      <c r="R755" s="194"/>
      <c r="S755" s="194"/>
      <c r="T755" s="194"/>
      <c r="U755" s="194"/>
      <c r="V755" s="194"/>
      <c r="W755" s="194"/>
      <c r="X755" s="194"/>
    </row>
    <row r="756" spans="3:24" ht="14.25" customHeight="1" x14ac:dyDescent="0.2">
      <c r="C756" s="194"/>
      <c r="D756" s="194"/>
      <c r="E756" s="194"/>
      <c r="F756" s="194"/>
      <c r="G756" s="225"/>
      <c r="H756" s="225"/>
      <c r="I756" s="194"/>
      <c r="J756" s="194"/>
      <c r="K756" s="194"/>
      <c r="L756" s="194"/>
      <c r="M756" s="194"/>
      <c r="N756" s="194"/>
      <c r="O756" s="194"/>
      <c r="P756" s="194"/>
      <c r="Q756" s="194"/>
      <c r="R756" s="194"/>
      <c r="S756" s="194"/>
      <c r="T756" s="194"/>
      <c r="U756" s="194"/>
      <c r="V756" s="194"/>
      <c r="W756" s="194"/>
      <c r="X756" s="194"/>
    </row>
    <row r="757" spans="3:24" ht="14.25" customHeight="1" x14ac:dyDescent="0.2">
      <c r="C757" s="194"/>
      <c r="D757" s="194"/>
      <c r="E757" s="194"/>
      <c r="F757" s="194"/>
      <c r="G757" s="225"/>
      <c r="H757" s="225"/>
      <c r="I757" s="194"/>
      <c r="J757" s="194"/>
      <c r="K757" s="194"/>
      <c r="L757" s="194"/>
      <c r="M757" s="194"/>
      <c r="N757" s="194"/>
      <c r="O757" s="194"/>
      <c r="P757" s="194"/>
      <c r="Q757" s="194"/>
      <c r="R757" s="194"/>
      <c r="S757" s="194"/>
      <c r="T757" s="194"/>
      <c r="U757" s="194"/>
      <c r="V757" s="194"/>
      <c r="W757" s="194"/>
      <c r="X757" s="194"/>
    </row>
    <row r="758" spans="3:24" ht="14.25" customHeight="1" x14ac:dyDescent="0.2">
      <c r="C758" s="194"/>
      <c r="D758" s="194"/>
      <c r="E758" s="194"/>
      <c r="F758" s="194"/>
      <c r="G758" s="225"/>
      <c r="H758" s="225"/>
      <c r="I758" s="194"/>
      <c r="J758" s="194"/>
      <c r="K758" s="194"/>
      <c r="L758" s="194"/>
      <c r="M758" s="194"/>
      <c r="N758" s="194"/>
      <c r="O758" s="194"/>
      <c r="P758" s="194"/>
      <c r="Q758" s="194"/>
      <c r="R758" s="194"/>
      <c r="S758" s="194"/>
      <c r="T758" s="194"/>
      <c r="U758" s="194"/>
      <c r="V758" s="194"/>
      <c r="W758" s="194"/>
      <c r="X758" s="194"/>
    </row>
    <row r="759" spans="3:24" ht="14.25" customHeight="1" x14ac:dyDescent="0.2">
      <c r="C759" s="194"/>
      <c r="D759" s="194"/>
      <c r="E759" s="194"/>
      <c r="F759" s="194"/>
      <c r="G759" s="225"/>
      <c r="H759" s="225"/>
      <c r="I759" s="194"/>
      <c r="J759" s="194"/>
      <c r="K759" s="194"/>
      <c r="L759" s="194"/>
      <c r="M759" s="194"/>
      <c r="N759" s="194"/>
      <c r="O759" s="194"/>
      <c r="P759" s="194"/>
      <c r="Q759" s="194"/>
      <c r="R759" s="194"/>
      <c r="S759" s="194"/>
      <c r="T759" s="194"/>
      <c r="U759" s="194"/>
      <c r="V759" s="194"/>
      <c r="W759" s="194"/>
      <c r="X759" s="194"/>
    </row>
    <row r="760" spans="3:24" ht="14.25" customHeight="1" x14ac:dyDescent="0.2">
      <c r="C760" s="194"/>
      <c r="D760" s="194"/>
      <c r="E760" s="194"/>
      <c r="F760" s="194"/>
      <c r="G760" s="225"/>
      <c r="H760" s="225"/>
      <c r="I760" s="194"/>
      <c r="J760" s="194"/>
      <c r="K760" s="194"/>
      <c r="L760" s="194"/>
      <c r="M760" s="194"/>
      <c r="N760" s="194"/>
      <c r="O760" s="194"/>
      <c r="P760" s="194"/>
      <c r="Q760" s="194"/>
      <c r="R760" s="194"/>
      <c r="S760" s="194"/>
      <c r="T760" s="194"/>
      <c r="U760" s="194"/>
      <c r="V760" s="194"/>
      <c r="W760" s="194"/>
      <c r="X760" s="194"/>
    </row>
    <row r="761" spans="3:24" ht="14.25" customHeight="1" x14ac:dyDescent="0.2">
      <c r="C761" s="194"/>
      <c r="D761" s="194"/>
      <c r="E761" s="194"/>
      <c r="F761" s="194"/>
      <c r="G761" s="225"/>
      <c r="H761" s="225"/>
      <c r="I761" s="194"/>
      <c r="J761" s="194"/>
      <c r="K761" s="194"/>
      <c r="L761" s="194"/>
      <c r="M761" s="194"/>
      <c r="N761" s="194"/>
      <c r="O761" s="194"/>
      <c r="P761" s="194"/>
      <c r="Q761" s="194"/>
      <c r="R761" s="194"/>
      <c r="S761" s="194"/>
      <c r="T761" s="194"/>
      <c r="U761" s="194"/>
      <c r="V761" s="194"/>
      <c r="W761" s="194"/>
      <c r="X761" s="194"/>
    </row>
    <row r="762" spans="3:24" ht="14.25" customHeight="1" x14ac:dyDescent="0.2">
      <c r="C762" s="194"/>
      <c r="D762" s="194"/>
      <c r="E762" s="194"/>
      <c r="F762" s="194"/>
      <c r="G762" s="225"/>
      <c r="H762" s="225"/>
      <c r="I762" s="194"/>
      <c r="J762" s="194"/>
      <c r="K762" s="194"/>
      <c r="L762" s="194"/>
      <c r="M762" s="194"/>
      <c r="N762" s="194"/>
      <c r="O762" s="194"/>
      <c r="P762" s="194"/>
      <c r="Q762" s="194"/>
      <c r="R762" s="194"/>
      <c r="S762" s="194"/>
      <c r="T762" s="194"/>
      <c r="U762" s="194"/>
      <c r="V762" s="194"/>
      <c r="W762" s="194"/>
      <c r="X762" s="194"/>
    </row>
    <row r="763" spans="3:24" ht="14.25" customHeight="1" x14ac:dyDescent="0.2">
      <c r="C763" s="194"/>
      <c r="D763" s="194"/>
      <c r="E763" s="194"/>
      <c r="F763" s="194"/>
      <c r="G763" s="225"/>
      <c r="H763" s="225"/>
      <c r="I763" s="194"/>
      <c r="J763" s="194"/>
      <c r="K763" s="194"/>
      <c r="L763" s="194"/>
      <c r="M763" s="194"/>
      <c r="N763" s="194"/>
      <c r="O763" s="194"/>
      <c r="P763" s="194"/>
      <c r="Q763" s="194"/>
      <c r="R763" s="194"/>
      <c r="S763" s="194"/>
      <c r="T763" s="194"/>
      <c r="U763" s="194"/>
      <c r="V763" s="194"/>
      <c r="W763" s="194"/>
      <c r="X763" s="194"/>
    </row>
    <row r="764" spans="3:24" ht="14.25" customHeight="1" x14ac:dyDescent="0.2">
      <c r="C764" s="194"/>
      <c r="D764" s="194"/>
      <c r="E764" s="194"/>
      <c r="F764" s="194"/>
      <c r="G764" s="225"/>
      <c r="H764" s="225"/>
      <c r="I764" s="194"/>
      <c r="J764" s="194"/>
      <c r="K764" s="194"/>
      <c r="L764" s="194"/>
      <c r="M764" s="194"/>
      <c r="N764" s="194"/>
      <c r="O764" s="194"/>
      <c r="P764" s="194"/>
      <c r="Q764" s="194"/>
      <c r="R764" s="194"/>
      <c r="S764" s="194"/>
      <c r="T764" s="194"/>
      <c r="U764" s="194"/>
      <c r="V764" s="194"/>
      <c r="W764" s="194"/>
      <c r="X764" s="194"/>
    </row>
    <row r="765" spans="3:24" ht="14.25" customHeight="1" x14ac:dyDescent="0.2">
      <c r="C765" s="194"/>
      <c r="D765" s="194"/>
      <c r="E765" s="194"/>
      <c r="F765" s="194"/>
      <c r="G765" s="225"/>
      <c r="H765" s="225"/>
      <c r="I765" s="194"/>
      <c r="J765" s="194"/>
      <c r="K765" s="194"/>
      <c r="L765" s="194"/>
      <c r="M765" s="194"/>
      <c r="N765" s="194"/>
      <c r="O765" s="194"/>
      <c r="P765" s="194"/>
      <c r="Q765" s="194"/>
      <c r="R765" s="194"/>
      <c r="S765" s="194"/>
      <c r="T765" s="194"/>
      <c r="U765" s="194"/>
      <c r="V765" s="194"/>
      <c r="W765" s="194"/>
      <c r="X765" s="194"/>
    </row>
    <row r="766" spans="3:24" ht="14.25" customHeight="1" x14ac:dyDescent="0.2">
      <c r="C766" s="194"/>
      <c r="D766" s="194"/>
      <c r="E766" s="194"/>
      <c r="F766" s="194"/>
      <c r="G766" s="225"/>
      <c r="H766" s="225"/>
      <c r="I766" s="194"/>
      <c r="J766" s="194"/>
      <c r="K766" s="194"/>
      <c r="L766" s="194"/>
      <c r="M766" s="194"/>
      <c r="N766" s="194"/>
      <c r="O766" s="194"/>
      <c r="P766" s="194"/>
      <c r="Q766" s="194"/>
      <c r="R766" s="194"/>
      <c r="S766" s="194"/>
      <c r="T766" s="194"/>
      <c r="U766" s="194"/>
      <c r="V766" s="194"/>
      <c r="W766" s="194"/>
      <c r="X766" s="194"/>
    </row>
    <row r="767" spans="3:24" ht="14.25" customHeight="1" x14ac:dyDescent="0.2">
      <c r="C767" s="194"/>
      <c r="D767" s="194"/>
      <c r="E767" s="194"/>
      <c r="F767" s="194"/>
      <c r="G767" s="225"/>
      <c r="H767" s="225"/>
      <c r="I767" s="194"/>
      <c r="J767" s="194"/>
      <c r="K767" s="194"/>
      <c r="L767" s="194"/>
      <c r="M767" s="194"/>
      <c r="N767" s="194"/>
      <c r="O767" s="194"/>
      <c r="P767" s="194"/>
      <c r="Q767" s="194"/>
      <c r="R767" s="194"/>
      <c r="S767" s="194"/>
      <c r="T767" s="194"/>
      <c r="U767" s="194"/>
      <c r="V767" s="194"/>
      <c r="W767" s="194"/>
      <c r="X767" s="194"/>
    </row>
    <row r="768" spans="3:24" ht="14.25" customHeight="1" x14ac:dyDescent="0.2">
      <c r="C768" s="194"/>
      <c r="D768" s="194"/>
      <c r="E768" s="194"/>
      <c r="F768" s="194"/>
      <c r="G768" s="225"/>
      <c r="H768" s="225"/>
      <c r="I768" s="194"/>
      <c r="J768" s="194"/>
      <c r="K768" s="194"/>
      <c r="L768" s="194"/>
      <c r="M768" s="194"/>
      <c r="N768" s="194"/>
      <c r="O768" s="194"/>
      <c r="P768" s="194"/>
      <c r="Q768" s="194"/>
      <c r="R768" s="194"/>
      <c r="S768" s="194"/>
      <c r="T768" s="194"/>
      <c r="U768" s="194"/>
      <c r="V768" s="194"/>
      <c r="W768" s="194"/>
      <c r="X768" s="194"/>
    </row>
    <row r="769" spans="3:24" ht="14.25" customHeight="1" x14ac:dyDescent="0.2">
      <c r="C769" s="194"/>
      <c r="D769" s="194"/>
      <c r="E769" s="194"/>
      <c r="F769" s="194"/>
      <c r="G769" s="225"/>
      <c r="H769" s="225"/>
      <c r="I769" s="194"/>
      <c r="J769" s="194"/>
      <c r="K769" s="194"/>
      <c r="L769" s="194"/>
      <c r="M769" s="194"/>
      <c r="N769" s="194"/>
      <c r="O769" s="194"/>
      <c r="P769" s="194"/>
      <c r="Q769" s="194"/>
      <c r="R769" s="194"/>
      <c r="S769" s="194"/>
      <c r="T769" s="194"/>
      <c r="U769" s="194"/>
      <c r="V769" s="194"/>
      <c r="W769" s="194"/>
      <c r="X769" s="194"/>
    </row>
    <row r="770" spans="3:24" ht="14.25" customHeight="1" x14ac:dyDescent="0.2">
      <c r="C770" s="194"/>
      <c r="D770" s="194"/>
      <c r="E770" s="194"/>
      <c r="F770" s="194"/>
      <c r="G770" s="225"/>
      <c r="H770" s="225"/>
      <c r="I770" s="194"/>
      <c r="J770" s="194"/>
      <c r="K770" s="194"/>
      <c r="L770" s="194"/>
      <c r="M770" s="194"/>
      <c r="N770" s="194"/>
      <c r="O770" s="194"/>
      <c r="P770" s="194"/>
      <c r="Q770" s="194"/>
      <c r="R770" s="194"/>
      <c r="S770" s="194"/>
      <c r="T770" s="194"/>
      <c r="U770" s="194"/>
      <c r="V770" s="194"/>
      <c r="W770" s="194"/>
      <c r="X770" s="194"/>
    </row>
    <row r="771" spans="3:24" ht="14.25" customHeight="1" x14ac:dyDescent="0.2">
      <c r="C771" s="194"/>
      <c r="D771" s="194"/>
      <c r="E771" s="194"/>
      <c r="F771" s="194"/>
      <c r="G771" s="225"/>
      <c r="H771" s="225"/>
      <c r="I771" s="194"/>
      <c r="J771" s="194"/>
      <c r="K771" s="194"/>
      <c r="L771" s="194"/>
      <c r="M771" s="194"/>
      <c r="N771" s="194"/>
      <c r="O771" s="194"/>
      <c r="P771" s="194"/>
      <c r="Q771" s="194"/>
      <c r="R771" s="194"/>
      <c r="S771" s="194"/>
      <c r="T771" s="194"/>
      <c r="U771" s="194"/>
      <c r="V771" s="194"/>
      <c r="W771" s="194"/>
      <c r="X771" s="194"/>
    </row>
    <row r="772" spans="3:24" ht="14.25" customHeight="1" x14ac:dyDescent="0.2">
      <c r="C772" s="194"/>
      <c r="D772" s="194"/>
      <c r="E772" s="194"/>
      <c r="F772" s="194"/>
      <c r="G772" s="225"/>
      <c r="H772" s="225"/>
      <c r="I772" s="194"/>
      <c r="J772" s="194"/>
      <c r="K772" s="194"/>
      <c r="L772" s="194"/>
      <c r="M772" s="194"/>
      <c r="N772" s="194"/>
      <c r="O772" s="194"/>
      <c r="P772" s="194"/>
      <c r="Q772" s="194"/>
      <c r="R772" s="194"/>
      <c r="S772" s="194"/>
      <c r="T772" s="194"/>
      <c r="U772" s="194"/>
      <c r="V772" s="194"/>
      <c r="W772" s="194"/>
      <c r="X772" s="194"/>
    </row>
    <row r="773" spans="3:24" ht="14.25" customHeight="1" x14ac:dyDescent="0.2">
      <c r="C773" s="194"/>
      <c r="D773" s="194"/>
      <c r="E773" s="194"/>
      <c r="F773" s="194"/>
      <c r="G773" s="225"/>
      <c r="H773" s="225"/>
      <c r="I773" s="194"/>
      <c r="J773" s="194"/>
      <c r="K773" s="194"/>
      <c r="L773" s="194"/>
      <c r="M773" s="194"/>
      <c r="N773" s="194"/>
      <c r="O773" s="194"/>
      <c r="P773" s="194"/>
      <c r="Q773" s="194"/>
      <c r="R773" s="194"/>
      <c r="S773" s="194"/>
      <c r="T773" s="194"/>
      <c r="U773" s="194"/>
      <c r="V773" s="194"/>
      <c r="W773" s="194"/>
      <c r="X773" s="194"/>
    </row>
    <row r="774" spans="3:24" ht="14.25" customHeight="1" x14ac:dyDescent="0.2">
      <c r="C774" s="194"/>
      <c r="D774" s="194"/>
      <c r="E774" s="194"/>
      <c r="F774" s="194"/>
      <c r="G774" s="225"/>
      <c r="H774" s="225"/>
      <c r="I774" s="194"/>
      <c r="J774" s="194"/>
      <c r="K774" s="194"/>
      <c r="L774" s="194"/>
      <c r="M774" s="194"/>
      <c r="N774" s="194"/>
      <c r="O774" s="194"/>
      <c r="P774" s="194"/>
      <c r="Q774" s="194"/>
      <c r="R774" s="194"/>
      <c r="S774" s="194"/>
      <c r="T774" s="194"/>
      <c r="U774" s="194"/>
      <c r="V774" s="194"/>
      <c r="W774" s="194"/>
      <c r="X774" s="194"/>
    </row>
    <row r="775" spans="3:24" ht="14.25" customHeight="1" x14ac:dyDescent="0.2">
      <c r="C775" s="194"/>
      <c r="D775" s="194"/>
      <c r="E775" s="194"/>
      <c r="F775" s="194"/>
      <c r="G775" s="225"/>
      <c r="H775" s="225"/>
      <c r="I775" s="194"/>
      <c r="J775" s="194"/>
      <c r="K775" s="194"/>
      <c r="L775" s="194"/>
      <c r="M775" s="194"/>
      <c r="N775" s="194"/>
      <c r="O775" s="194"/>
      <c r="P775" s="194"/>
      <c r="Q775" s="194"/>
      <c r="R775" s="194"/>
      <c r="S775" s="194"/>
      <c r="T775" s="194"/>
      <c r="U775" s="194"/>
      <c r="V775" s="194"/>
      <c r="W775" s="194"/>
      <c r="X775" s="194"/>
    </row>
    <row r="776" spans="3:24" ht="14.25" customHeight="1" x14ac:dyDescent="0.2">
      <c r="C776" s="194"/>
      <c r="D776" s="194"/>
      <c r="E776" s="194"/>
      <c r="F776" s="194"/>
      <c r="G776" s="225"/>
      <c r="H776" s="225"/>
      <c r="I776" s="194"/>
      <c r="J776" s="194"/>
      <c r="K776" s="194"/>
      <c r="L776" s="194"/>
      <c r="M776" s="194"/>
      <c r="N776" s="194"/>
      <c r="O776" s="194"/>
      <c r="P776" s="194"/>
      <c r="Q776" s="194"/>
      <c r="R776" s="194"/>
      <c r="S776" s="194"/>
      <c r="T776" s="194"/>
      <c r="U776" s="194"/>
      <c r="V776" s="194"/>
      <c r="W776" s="194"/>
      <c r="X776" s="194"/>
    </row>
    <row r="777" spans="3:24" ht="14.25" customHeight="1" x14ac:dyDescent="0.2">
      <c r="C777" s="194"/>
      <c r="D777" s="194"/>
      <c r="E777" s="194"/>
      <c r="F777" s="194"/>
      <c r="G777" s="225"/>
      <c r="H777" s="225"/>
      <c r="I777" s="194"/>
      <c r="J777" s="194"/>
      <c r="K777" s="194"/>
      <c r="L777" s="194"/>
      <c r="M777" s="194"/>
      <c r="N777" s="194"/>
      <c r="O777" s="194"/>
      <c r="P777" s="194"/>
      <c r="Q777" s="194"/>
      <c r="R777" s="194"/>
      <c r="S777" s="194"/>
      <c r="T777" s="194"/>
      <c r="U777" s="194"/>
      <c r="V777" s="194"/>
      <c r="W777" s="194"/>
      <c r="X777" s="194"/>
    </row>
    <row r="778" spans="3:24" ht="14.25" customHeight="1" x14ac:dyDescent="0.2">
      <c r="C778" s="194"/>
      <c r="D778" s="194"/>
      <c r="E778" s="194"/>
      <c r="F778" s="194"/>
      <c r="G778" s="225"/>
      <c r="H778" s="225"/>
      <c r="I778" s="194"/>
      <c r="J778" s="194"/>
      <c r="K778" s="194"/>
      <c r="L778" s="194"/>
      <c r="M778" s="194"/>
      <c r="N778" s="194"/>
      <c r="O778" s="194"/>
      <c r="P778" s="194"/>
      <c r="Q778" s="194"/>
      <c r="R778" s="194"/>
      <c r="S778" s="194"/>
      <c r="T778" s="194"/>
      <c r="U778" s="194"/>
      <c r="V778" s="194"/>
      <c r="W778" s="194"/>
      <c r="X778" s="194"/>
    </row>
    <row r="779" spans="3:24" ht="14.25" customHeight="1" x14ac:dyDescent="0.2">
      <c r="C779" s="194"/>
      <c r="D779" s="194"/>
      <c r="E779" s="194"/>
      <c r="F779" s="194"/>
      <c r="G779" s="225"/>
      <c r="H779" s="225"/>
      <c r="I779" s="194"/>
      <c r="J779" s="194"/>
      <c r="K779" s="194"/>
      <c r="L779" s="194"/>
      <c r="M779" s="194"/>
      <c r="N779" s="194"/>
      <c r="O779" s="194"/>
      <c r="P779" s="194"/>
      <c r="Q779" s="194"/>
      <c r="R779" s="194"/>
      <c r="S779" s="194"/>
      <c r="T779" s="194"/>
      <c r="U779" s="194"/>
      <c r="V779" s="194"/>
      <c r="W779" s="194"/>
      <c r="X779" s="194"/>
    </row>
    <row r="780" spans="3:24" ht="14.25" customHeight="1" x14ac:dyDescent="0.2">
      <c r="C780" s="194"/>
      <c r="D780" s="194"/>
      <c r="E780" s="194"/>
      <c r="F780" s="194"/>
      <c r="G780" s="225"/>
      <c r="H780" s="225"/>
      <c r="I780" s="194"/>
      <c r="J780" s="194"/>
      <c r="K780" s="194"/>
      <c r="L780" s="194"/>
      <c r="M780" s="194"/>
      <c r="N780" s="194"/>
      <c r="O780" s="194"/>
      <c r="P780" s="194"/>
      <c r="Q780" s="194"/>
      <c r="R780" s="194"/>
      <c r="S780" s="194"/>
      <c r="T780" s="194"/>
      <c r="U780" s="194"/>
      <c r="V780" s="194"/>
      <c r="W780" s="194"/>
      <c r="X780" s="194"/>
    </row>
    <row r="781" spans="3:24" ht="14.25" customHeight="1" x14ac:dyDescent="0.2">
      <c r="C781" s="194"/>
      <c r="D781" s="194"/>
      <c r="E781" s="194"/>
      <c r="F781" s="194"/>
      <c r="G781" s="225"/>
      <c r="H781" s="225"/>
      <c r="I781" s="194"/>
      <c r="J781" s="194"/>
      <c r="K781" s="194"/>
      <c r="L781" s="194"/>
      <c r="M781" s="194"/>
      <c r="N781" s="194"/>
      <c r="O781" s="194"/>
      <c r="P781" s="194"/>
      <c r="Q781" s="194"/>
      <c r="R781" s="194"/>
      <c r="S781" s="194"/>
      <c r="T781" s="194"/>
      <c r="U781" s="194"/>
      <c r="V781" s="194"/>
      <c r="W781" s="194"/>
      <c r="X781" s="194"/>
    </row>
    <row r="782" spans="3:24" ht="14.25" customHeight="1" x14ac:dyDescent="0.2">
      <c r="C782" s="194"/>
      <c r="D782" s="194"/>
      <c r="E782" s="194"/>
      <c r="F782" s="194"/>
      <c r="G782" s="225"/>
      <c r="H782" s="225"/>
      <c r="I782" s="194"/>
      <c r="J782" s="194"/>
      <c r="K782" s="194"/>
      <c r="L782" s="194"/>
      <c r="M782" s="194"/>
      <c r="N782" s="194"/>
      <c r="O782" s="194"/>
      <c r="P782" s="194"/>
      <c r="Q782" s="194"/>
      <c r="R782" s="194"/>
      <c r="S782" s="194"/>
      <c r="T782" s="194"/>
      <c r="U782" s="194"/>
      <c r="V782" s="194"/>
      <c r="W782" s="194"/>
      <c r="X782" s="194"/>
    </row>
    <row r="783" spans="3:24" ht="14.25" customHeight="1" x14ac:dyDescent="0.2">
      <c r="C783" s="194"/>
      <c r="D783" s="194"/>
      <c r="E783" s="194"/>
      <c r="F783" s="194"/>
      <c r="G783" s="225"/>
      <c r="H783" s="225"/>
      <c r="I783" s="194"/>
      <c r="J783" s="194"/>
      <c r="K783" s="194"/>
      <c r="L783" s="194"/>
      <c r="M783" s="194"/>
      <c r="N783" s="194"/>
      <c r="O783" s="194"/>
      <c r="P783" s="194"/>
      <c r="Q783" s="194"/>
      <c r="R783" s="194"/>
      <c r="S783" s="194"/>
      <c r="T783" s="194"/>
      <c r="U783" s="194"/>
      <c r="V783" s="194"/>
      <c r="W783" s="194"/>
      <c r="X783" s="194"/>
    </row>
    <row r="784" spans="3:24" ht="14.25" customHeight="1" x14ac:dyDescent="0.2">
      <c r="C784" s="194"/>
      <c r="D784" s="194"/>
      <c r="E784" s="194"/>
      <c r="F784" s="194"/>
      <c r="G784" s="225"/>
      <c r="H784" s="225"/>
      <c r="I784" s="194"/>
      <c r="J784" s="194"/>
      <c r="K784" s="194"/>
      <c r="L784" s="194"/>
      <c r="M784" s="194"/>
      <c r="N784" s="194"/>
      <c r="O784" s="194"/>
      <c r="P784" s="194"/>
      <c r="Q784" s="194"/>
      <c r="R784" s="194"/>
      <c r="S784" s="194"/>
      <c r="T784" s="194"/>
      <c r="U784" s="194"/>
      <c r="V784" s="194"/>
      <c r="W784" s="194"/>
      <c r="X784" s="194"/>
    </row>
    <row r="785" spans="3:24" ht="14.25" customHeight="1" x14ac:dyDescent="0.2">
      <c r="C785" s="194"/>
      <c r="D785" s="194"/>
      <c r="E785" s="194"/>
      <c r="F785" s="194"/>
      <c r="G785" s="225"/>
      <c r="H785" s="225"/>
      <c r="I785" s="194"/>
      <c r="J785" s="194"/>
      <c r="K785" s="194"/>
      <c r="L785" s="194"/>
      <c r="M785" s="194"/>
      <c r="N785" s="194"/>
      <c r="O785" s="194"/>
      <c r="P785" s="194"/>
      <c r="Q785" s="194"/>
      <c r="R785" s="194"/>
      <c r="S785" s="194"/>
      <c r="T785" s="194"/>
      <c r="U785" s="194"/>
      <c r="V785" s="194"/>
      <c r="W785" s="194"/>
      <c r="X785" s="194"/>
    </row>
    <row r="786" spans="3:24" ht="14.25" customHeight="1" x14ac:dyDescent="0.2">
      <c r="C786" s="194"/>
      <c r="D786" s="194"/>
      <c r="E786" s="194"/>
      <c r="F786" s="194"/>
      <c r="G786" s="225"/>
      <c r="H786" s="225"/>
      <c r="I786" s="194"/>
      <c r="J786" s="194"/>
      <c r="K786" s="194"/>
      <c r="L786" s="194"/>
      <c r="M786" s="194"/>
      <c r="N786" s="194"/>
      <c r="O786" s="194"/>
      <c r="P786" s="194"/>
      <c r="Q786" s="194"/>
      <c r="R786" s="194"/>
      <c r="S786" s="194"/>
      <c r="T786" s="194"/>
      <c r="U786" s="194"/>
      <c r="V786" s="194"/>
      <c r="W786" s="194"/>
      <c r="X786" s="194"/>
    </row>
    <row r="787" spans="3:24" ht="14.25" customHeight="1" x14ac:dyDescent="0.2">
      <c r="C787" s="194"/>
      <c r="D787" s="194"/>
      <c r="E787" s="194"/>
      <c r="F787" s="194"/>
      <c r="G787" s="225"/>
      <c r="H787" s="225"/>
      <c r="I787" s="194"/>
      <c r="J787" s="194"/>
      <c r="K787" s="194"/>
      <c r="L787" s="194"/>
      <c r="M787" s="194"/>
      <c r="N787" s="194"/>
      <c r="O787" s="194"/>
      <c r="P787" s="194"/>
      <c r="Q787" s="194"/>
      <c r="R787" s="194"/>
      <c r="S787" s="194"/>
      <c r="T787" s="194"/>
      <c r="U787" s="194"/>
      <c r="V787" s="194"/>
      <c r="W787" s="194"/>
      <c r="X787" s="194"/>
    </row>
    <row r="788" spans="3:24" ht="14.25" customHeight="1" x14ac:dyDescent="0.2">
      <c r="C788" s="194"/>
      <c r="D788" s="194"/>
      <c r="E788" s="194"/>
      <c r="F788" s="194"/>
      <c r="G788" s="225"/>
      <c r="H788" s="225"/>
      <c r="I788" s="194"/>
      <c r="J788" s="194"/>
      <c r="K788" s="194"/>
      <c r="L788" s="194"/>
      <c r="M788" s="194"/>
      <c r="N788" s="194"/>
      <c r="O788" s="194"/>
      <c r="P788" s="194"/>
      <c r="Q788" s="194"/>
      <c r="R788" s="194"/>
      <c r="S788" s="194"/>
      <c r="T788" s="194"/>
      <c r="U788" s="194"/>
      <c r="V788" s="194"/>
      <c r="W788" s="194"/>
      <c r="X788" s="194"/>
    </row>
    <row r="789" spans="3:24" ht="14.25" customHeight="1" x14ac:dyDescent="0.2">
      <c r="C789" s="194"/>
      <c r="D789" s="194"/>
      <c r="E789" s="194"/>
      <c r="F789" s="194"/>
      <c r="G789" s="225"/>
      <c r="H789" s="225"/>
      <c r="I789" s="194"/>
      <c r="J789" s="194"/>
      <c r="K789" s="194"/>
      <c r="L789" s="194"/>
      <c r="M789" s="194"/>
      <c r="N789" s="194"/>
      <c r="O789" s="194"/>
      <c r="P789" s="194"/>
      <c r="Q789" s="194"/>
      <c r="R789" s="194"/>
      <c r="S789" s="194"/>
      <c r="T789" s="194"/>
      <c r="U789" s="194"/>
      <c r="V789" s="194"/>
      <c r="W789" s="194"/>
      <c r="X789" s="194"/>
    </row>
    <row r="790" spans="3:24" ht="14.25" customHeight="1" x14ac:dyDescent="0.2">
      <c r="C790" s="194"/>
      <c r="D790" s="194"/>
      <c r="E790" s="194"/>
      <c r="F790" s="194"/>
      <c r="G790" s="225"/>
      <c r="H790" s="225"/>
      <c r="I790" s="194"/>
      <c r="J790" s="194"/>
      <c r="K790" s="194"/>
      <c r="L790" s="194"/>
      <c r="M790" s="194"/>
      <c r="N790" s="194"/>
      <c r="O790" s="194"/>
      <c r="P790" s="194"/>
      <c r="Q790" s="194"/>
      <c r="R790" s="194"/>
      <c r="S790" s="194"/>
      <c r="T790" s="194"/>
      <c r="U790" s="194"/>
      <c r="V790" s="194"/>
      <c r="W790" s="194"/>
      <c r="X790" s="194"/>
    </row>
    <row r="791" spans="3:24" ht="14.25" customHeight="1" x14ac:dyDescent="0.2">
      <c r="C791" s="194"/>
      <c r="D791" s="194"/>
      <c r="E791" s="194"/>
      <c r="F791" s="194"/>
      <c r="G791" s="225"/>
      <c r="H791" s="225"/>
      <c r="I791" s="194"/>
      <c r="J791" s="194"/>
      <c r="K791" s="194"/>
      <c r="L791" s="194"/>
      <c r="M791" s="194"/>
      <c r="N791" s="194"/>
      <c r="O791" s="194"/>
      <c r="P791" s="194"/>
      <c r="Q791" s="194"/>
      <c r="R791" s="194"/>
      <c r="S791" s="194"/>
      <c r="T791" s="194"/>
      <c r="U791" s="194"/>
      <c r="V791" s="194"/>
      <c r="W791" s="194"/>
      <c r="X791" s="194"/>
    </row>
    <row r="792" spans="3:24" ht="14.25" customHeight="1" x14ac:dyDescent="0.2">
      <c r="C792" s="194"/>
      <c r="D792" s="194"/>
      <c r="E792" s="194"/>
      <c r="F792" s="194"/>
      <c r="G792" s="225"/>
      <c r="H792" s="225"/>
      <c r="I792" s="194"/>
      <c r="J792" s="194"/>
      <c r="K792" s="194"/>
      <c r="L792" s="194"/>
      <c r="M792" s="194"/>
      <c r="N792" s="194"/>
      <c r="O792" s="194"/>
      <c r="P792" s="194"/>
      <c r="Q792" s="194"/>
      <c r="R792" s="194"/>
      <c r="S792" s="194"/>
      <c r="T792" s="194"/>
      <c r="U792" s="194"/>
      <c r="V792" s="194"/>
      <c r="W792" s="194"/>
      <c r="X792" s="194"/>
    </row>
    <row r="793" spans="3:24" ht="14.25" customHeight="1" x14ac:dyDescent="0.2">
      <c r="C793" s="194"/>
      <c r="D793" s="194"/>
      <c r="E793" s="194"/>
      <c r="F793" s="194"/>
      <c r="G793" s="225"/>
      <c r="H793" s="225"/>
      <c r="I793" s="194"/>
      <c r="J793" s="194"/>
      <c r="K793" s="194"/>
      <c r="L793" s="194"/>
      <c r="M793" s="194"/>
      <c r="N793" s="194"/>
      <c r="O793" s="194"/>
      <c r="P793" s="194"/>
      <c r="Q793" s="194"/>
      <c r="R793" s="194"/>
      <c r="S793" s="194"/>
      <c r="T793" s="194"/>
      <c r="U793" s="194"/>
      <c r="V793" s="194"/>
      <c r="W793" s="194"/>
      <c r="X793" s="194"/>
    </row>
    <row r="794" spans="3:24" ht="14.25" customHeight="1" x14ac:dyDescent="0.2">
      <c r="C794" s="194"/>
      <c r="D794" s="194"/>
      <c r="E794" s="194"/>
      <c r="F794" s="194"/>
      <c r="G794" s="225"/>
      <c r="H794" s="225"/>
      <c r="I794" s="194"/>
      <c r="J794" s="194"/>
      <c r="K794" s="194"/>
      <c r="L794" s="194"/>
      <c r="M794" s="194"/>
      <c r="N794" s="194"/>
      <c r="O794" s="194"/>
      <c r="P794" s="194"/>
      <c r="Q794" s="194"/>
      <c r="R794" s="194"/>
      <c r="S794" s="194"/>
      <c r="T794" s="194"/>
      <c r="U794" s="194"/>
      <c r="V794" s="194"/>
      <c r="W794" s="194"/>
      <c r="X794" s="194"/>
    </row>
    <row r="795" spans="3:24" ht="14.25" customHeight="1" x14ac:dyDescent="0.2">
      <c r="C795" s="194"/>
      <c r="D795" s="194"/>
      <c r="E795" s="194"/>
      <c r="F795" s="194"/>
      <c r="G795" s="225"/>
      <c r="H795" s="225"/>
      <c r="I795" s="194"/>
      <c r="J795" s="194"/>
      <c r="K795" s="194"/>
      <c r="L795" s="194"/>
      <c r="M795" s="194"/>
      <c r="N795" s="194"/>
      <c r="O795" s="194"/>
      <c r="P795" s="194"/>
      <c r="Q795" s="194"/>
      <c r="R795" s="194"/>
      <c r="S795" s="194"/>
      <c r="T795" s="194"/>
      <c r="U795" s="194"/>
      <c r="V795" s="194"/>
      <c r="W795" s="194"/>
      <c r="X795" s="194"/>
    </row>
    <row r="796" spans="3:24" ht="14.25" customHeight="1" x14ac:dyDescent="0.2">
      <c r="C796" s="194"/>
      <c r="D796" s="194"/>
      <c r="E796" s="194"/>
      <c r="F796" s="194"/>
      <c r="G796" s="225"/>
      <c r="H796" s="225"/>
      <c r="I796" s="194"/>
      <c r="J796" s="194"/>
      <c r="K796" s="194"/>
      <c r="L796" s="194"/>
      <c r="M796" s="194"/>
      <c r="N796" s="194"/>
      <c r="O796" s="194"/>
      <c r="P796" s="194"/>
      <c r="Q796" s="194"/>
      <c r="R796" s="194"/>
      <c r="S796" s="194"/>
      <c r="T796" s="194"/>
      <c r="U796" s="194"/>
      <c r="V796" s="194"/>
      <c r="W796" s="194"/>
      <c r="X796" s="194"/>
    </row>
    <row r="797" spans="3:24" ht="14.25" customHeight="1" x14ac:dyDescent="0.2">
      <c r="C797" s="194"/>
      <c r="D797" s="194"/>
      <c r="E797" s="194"/>
      <c r="F797" s="194"/>
      <c r="G797" s="225"/>
      <c r="H797" s="225"/>
      <c r="I797" s="194"/>
      <c r="J797" s="194"/>
      <c r="K797" s="194"/>
      <c r="L797" s="194"/>
      <c r="M797" s="194"/>
      <c r="N797" s="194"/>
      <c r="O797" s="194"/>
      <c r="P797" s="194"/>
      <c r="Q797" s="194"/>
      <c r="R797" s="194"/>
      <c r="S797" s="194"/>
      <c r="T797" s="194"/>
      <c r="U797" s="194"/>
      <c r="V797" s="194"/>
      <c r="W797" s="194"/>
      <c r="X797" s="194"/>
    </row>
    <row r="798" spans="3:24" ht="14.25" customHeight="1" x14ac:dyDescent="0.2">
      <c r="C798" s="194"/>
      <c r="D798" s="194"/>
      <c r="E798" s="194"/>
      <c r="F798" s="194"/>
      <c r="G798" s="225"/>
      <c r="H798" s="225"/>
      <c r="I798" s="194"/>
      <c r="J798" s="194"/>
      <c r="K798" s="194"/>
      <c r="L798" s="194"/>
      <c r="M798" s="194"/>
      <c r="N798" s="194"/>
      <c r="O798" s="194"/>
      <c r="P798" s="194"/>
      <c r="Q798" s="194"/>
      <c r="R798" s="194"/>
      <c r="S798" s="194"/>
      <c r="T798" s="194"/>
      <c r="U798" s="194"/>
      <c r="V798" s="194"/>
      <c r="W798" s="194"/>
      <c r="X798" s="194"/>
    </row>
    <row r="799" spans="3:24" ht="14.25" customHeight="1" x14ac:dyDescent="0.2">
      <c r="C799" s="194"/>
      <c r="D799" s="194"/>
      <c r="E799" s="194"/>
      <c r="F799" s="194"/>
      <c r="G799" s="225"/>
      <c r="H799" s="225"/>
      <c r="I799" s="194"/>
      <c r="J799" s="194"/>
      <c r="K799" s="194"/>
      <c r="L799" s="194"/>
      <c r="M799" s="194"/>
      <c r="N799" s="194"/>
      <c r="O799" s="194"/>
      <c r="P799" s="194"/>
      <c r="Q799" s="194"/>
      <c r="R799" s="194"/>
      <c r="S799" s="194"/>
      <c r="T799" s="194"/>
      <c r="U799" s="194"/>
      <c r="V799" s="194"/>
      <c r="W799" s="194"/>
      <c r="X799" s="194"/>
    </row>
    <row r="800" spans="3:24" ht="14.25" customHeight="1" x14ac:dyDescent="0.2">
      <c r="C800" s="194"/>
      <c r="D800" s="194"/>
      <c r="E800" s="194"/>
      <c r="F800" s="194"/>
      <c r="G800" s="225"/>
      <c r="H800" s="225"/>
      <c r="I800" s="194"/>
      <c r="J800" s="194"/>
      <c r="K800" s="194"/>
      <c r="L800" s="194"/>
      <c r="M800" s="194"/>
      <c r="N800" s="194"/>
      <c r="O800" s="194"/>
      <c r="P800" s="194"/>
      <c r="Q800" s="194"/>
      <c r="R800" s="194"/>
      <c r="S800" s="194"/>
      <c r="T800" s="194"/>
      <c r="U800" s="194"/>
      <c r="V800" s="194"/>
      <c r="W800" s="194"/>
      <c r="X800" s="194"/>
    </row>
    <row r="801" spans="3:24" ht="14.25" customHeight="1" x14ac:dyDescent="0.2">
      <c r="C801" s="194"/>
      <c r="D801" s="194"/>
      <c r="E801" s="194"/>
      <c r="F801" s="194"/>
      <c r="G801" s="225"/>
      <c r="H801" s="225"/>
      <c r="I801" s="194"/>
      <c r="J801" s="194"/>
      <c r="K801" s="194"/>
      <c r="L801" s="194"/>
      <c r="M801" s="194"/>
      <c r="N801" s="194"/>
      <c r="O801" s="194"/>
      <c r="P801" s="194"/>
      <c r="Q801" s="194"/>
      <c r="R801" s="194"/>
      <c r="S801" s="194"/>
      <c r="T801" s="194"/>
      <c r="U801" s="194"/>
      <c r="V801" s="194"/>
      <c r="W801" s="194"/>
      <c r="X801" s="194"/>
    </row>
    <row r="802" spans="3:24" ht="14.25" customHeight="1" x14ac:dyDescent="0.2">
      <c r="C802" s="194"/>
      <c r="D802" s="194"/>
      <c r="E802" s="194"/>
      <c r="F802" s="194"/>
      <c r="G802" s="225"/>
      <c r="H802" s="225"/>
      <c r="I802" s="194"/>
      <c r="J802" s="194"/>
      <c r="K802" s="194"/>
      <c r="L802" s="194"/>
      <c r="M802" s="194"/>
      <c r="N802" s="194"/>
      <c r="O802" s="194"/>
      <c r="P802" s="194"/>
      <c r="Q802" s="194"/>
      <c r="R802" s="194"/>
      <c r="S802" s="194"/>
      <c r="T802" s="194"/>
      <c r="U802" s="194"/>
      <c r="V802" s="194"/>
      <c r="W802" s="194"/>
      <c r="X802" s="194"/>
    </row>
    <row r="803" spans="3:24" ht="14.25" customHeight="1" x14ac:dyDescent="0.2">
      <c r="C803" s="194"/>
      <c r="D803" s="194"/>
      <c r="E803" s="194"/>
      <c r="F803" s="194"/>
      <c r="G803" s="225"/>
      <c r="H803" s="225"/>
      <c r="I803" s="194"/>
      <c r="J803" s="194"/>
      <c r="K803" s="194"/>
      <c r="L803" s="194"/>
      <c r="M803" s="194"/>
      <c r="N803" s="194"/>
      <c r="O803" s="194"/>
      <c r="P803" s="194"/>
      <c r="Q803" s="194"/>
      <c r="R803" s="194"/>
      <c r="S803" s="194"/>
      <c r="T803" s="194"/>
      <c r="U803" s="194"/>
      <c r="V803" s="194"/>
      <c r="W803" s="194"/>
      <c r="X803" s="194"/>
    </row>
    <row r="804" spans="3:24" ht="14.25" customHeight="1" x14ac:dyDescent="0.2">
      <c r="C804" s="194"/>
      <c r="D804" s="194"/>
      <c r="E804" s="194"/>
      <c r="F804" s="194"/>
      <c r="G804" s="225"/>
      <c r="H804" s="225"/>
      <c r="I804" s="194"/>
      <c r="J804" s="194"/>
      <c r="K804" s="194"/>
      <c r="L804" s="194"/>
      <c r="M804" s="194"/>
      <c r="N804" s="194"/>
      <c r="O804" s="194"/>
      <c r="P804" s="194"/>
      <c r="Q804" s="194"/>
      <c r="R804" s="194"/>
      <c r="S804" s="194"/>
      <c r="T804" s="194"/>
      <c r="U804" s="194"/>
      <c r="V804" s="194"/>
      <c r="W804" s="194"/>
      <c r="X804" s="194"/>
    </row>
    <row r="805" spans="3:24" ht="14.25" customHeight="1" x14ac:dyDescent="0.2">
      <c r="C805" s="194"/>
      <c r="D805" s="194"/>
      <c r="E805" s="194"/>
      <c r="F805" s="194"/>
      <c r="G805" s="225"/>
      <c r="H805" s="225"/>
      <c r="I805" s="194"/>
      <c r="J805" s="194"/>
      <c r="K805" s="194"/>
      <c r="L805" s="194"/>
      <c r="M805" s="194"/>
      <c r="N805" s="194"/>
      <c r="O805" s="194"/>
      <c r="P805" s="194"/>
      <c r="Q805" s="194"/>
      <c r="R805" s="194"/>
      <c r="S805" s="194"/>
      <c r="T805" s="194"/>
      <c r="U805" s="194"/>
      <c r="V805" s="194"/>
      <c r="W805" s="194"/>
      <c r="X805" s="194"/>
    </row>
    <row r="806" spans="3:24" ht="14.25" customHeight="1" x14ac:dyDescent="0.2">
      <c r="C806" s="194"/>
      <c r="D806" s="194"/>
      <c r="E806" s="194"/>
      <c r="F806" s="194"/>
      <c r="G806" s="225"/>
      <c r="H806" s="225"/>
      <c r="I806" s="194"/>
      <c r="J806" s="194"/>
      <c r="K806" s="194"/>
      <c r="L806" s="194"/>
      <c r="M806" s="194"/>
      <c r="N806" s="194"/>
      <c r="O806" s="194"/>
      <c r="P806" s="194"/>
      <c r="Q806" s="194"/>
      <c r="R806" s="194"/>
      <c r="S806" s="194"/>
      <c r="T806" s="194"/>
      <c r="U806" s="194"/>
      <c r="V806" s="194"/>
      <c r="W806" s="194"/>
      <c r="X806" s="194"/>
    </row>
    <row r="807" spans="3:24" ht="14.25" customHeight="1" x14ac:dyDescent="0.2">
      <c r="C807" s="194"/>
      <c r="D807" s="194"/>
      <c r="E807" s="194"/>
      <c r="F807" s="194"/>
      <c r="G807" s="225"/>
      <c r="H807" s="225"/>
      <c r="I807" s="194"/>
      <c r="J807" s="194"/>
      <c r="K807" s="194"/>
      <c r="L807" s="194"/>
      <c r="M807" s="194"/>
      <c r="N807" s="194"/>
      <c r="O807" s="194"/>
      <c r="P807" s="194"/>
      <c r="Q807" s="194"/>
      <c r="R807" s="194"/>
      <c r="S807" s="194"/>
      <c r="T807" s="194"/>
      <c r="U807" s="194"/>
      <c r="V807" s="194"/>
      <c r="W807" s="194"/>
      <c r="X807" s="194"/>
    </row>
    <row r="808" spans="3:24" ht="14.25" customHeight="1" x14ac:dyDescent="0.2">
      <c r="C808" s="194"/>
      <c r="D808" s="194"/>
      <c r="E808" s="194"/>
      <c r="F808" s="194"/>
      <c r="G808" s="225"/>
      <c r="H808" s="225"/>
      <c r="I808" s="194"/>
      <c r="J808" s="194"/>
      <c r="K808" s="194"/>
      <c r="L808" s="194"/>
      <c r="M808" s="194"/>
      <c r="N808" s="194"/>
      <c r="O808" s="194"/>
      <c r="P808" s="194"/>
      <c r="Q808" s="194"/>
      <c r="R808" s="194"/>
      <c r="S808" s="194"/>
      <c r="T808" s="194"/>
      <c r="U808" s="194"/>
      <c r="V808" s="194"/>
      <c r="W808" s="194"/>
      <c r="X808" s="194"/>
    </row>
    <row r="809" spans="3:24" ht="14.25" customHeight="1" x14ac:dyDescent="0.2">
      <c r="C809" s="194"/>
      <c r="D809" s="194"/>
      <c r="E809" s="194"/>
      <c r="F809" s="194"/>
      <c r="G809" s="225"/>
      <c r="H809" s="225"/>
      <c r="I809" s="194"/>
      <c r="J809" s="194"/>
      <c r="K809" s="194"/>
      <c r="L809" s="194"/>
      <c r="M809" s="194"/>
      <c r="N809" s="194"/>
      <c r="O809" s="194"/>
      <c r="P809" s="194"/>
      <c r="Q809" s="194"/>
      <c r="R809" s="194"/>
      <c r="S809" s="194"/>
      <c r="T809" s="194"/>
      <c r="U809" s="194"/>
      <c r="V809" s="194"/>
      <c r="W809" s="194"/>
      <c r="X809" s="194"/>
    </row>
    <row r="810" spans="3:24" ht="14.25" customHeight="1" x14ac:dyDescent="0.2">
      <c r="C810" s="194"/>
      <c r="D810" s="194"/>
      <c r="E810" s="194"/>
      <c r="F810" s="194"/>
      <c r="G810" s="225"/>
      <c r="H810" s="225"/>
      <c r="I810" s="194"/>
      <c r="J810" s="194"/>
      <c r="K810" s="194"/>
      <c r="L810" s="194"/>
      <c r="M810" s="194"/>
      <c r="N810" s="194"/>
      <c r="O810" s="194"/>
      <c r="P810" s="194"/>
      <c r="Q810" s="194"/>
      <c r="R810" s="194"/>
      <c r="S810" s="194"/>
      <c r="T810" s="194"/>
      <c r="U810" s="194"/>
      <c r="V810" s="194"/>
      <c r="W810" s="194"/>
      <c r="X810" s="194"/>
    </row>
    <row r="811" spans="3:24" ht="14.25" customHeight="1" x14ac:dyDescent="0.2">
      <c r="C811" s="194"/>
      <c r="D811" s="194"/>
      <c r="E811" s="194"/>
      <c r="F811" s="194"/>
      <c r="G811" s="225"/>
      <c r="H811" s="225"/>
      <c r="I811" s="194"/>
      <c r="J811" s="194"/>
      <c r="K811" s="194"/>
      <c r="L811" s="194"/>
      <c r="M811" s="194"/>
      <c r="N811" s="194"/>
      <c r="O811" s="194"/>
      <c r="P811" s="194"/>
      <c r="Q811" s="194"/>
      <c r="R811" s="194"/>
      <c r="S811" s="194"/>
      <c r="T811" s="194"/>
      <c r="U811" s="194"/>
      <c r="V811" s="194"/>
      <c r="W811" s="194"/>
      <c r="X811" s="194"/>
    </row>
    <row r="812" spans="3:24" ht="14.25" customHeight="1" x14ac:dyDescent="0.2">
      <c r="C812" s="194"/>
      <c r="D812" s="194"/>
      <c r="E812" s="194"/>
      <c r="F812" s="194"/>
      <c r="G812" s="225"/>
      <c r="H812" s="225"/>
      <c r="I812" s="194"/>
      <c r="J812" s="194"/>
      <c r="K812" s="194"/>
      <c r="L812" s="194"/>
      <c r="M812" s="194"/>
      <c r="N812" s="194"/>
      <c r="O812" s="194"/>
      <c r="P812" s="194"/>
      <c r="Q812" s="194"/>
      <c r="R812" s="194"/>
      <c r="S812" s="194"/>
      <c r="T812" s="194"/>
      <c r="U812" s="194"/>
      <c r="V812" s="194"/>
      <c r="W812" s="194"/>
      <c r="X812" s="194"/>
    </row>
    <row r="813" spans="3:24" ht="14.25" customHeight="1" x14ac:dyDescent="0.2">
      <c r="C813" s="194"/>
      <c r="D813" s="194"/>
      <c r="E813" s="194"/>
      <c r="F813" s="194"/>
      <c r="G813" s="225"/>
      <c r="H813" s="225"/>
      <c r="I813" s="194"/>
      <c r="J813" s="194"/>
      <c r="K813" s="194"/>
      <c r="L813" s="194"/>
      <c r="M813" s="194"/>
      <c r="N813" s="194"/>
      <c r="O813" s="194"/>
      <c r="P813" s="194"/>
      <c r="Q813" s="194"/>
      <c r="R813" s="194"/>
      <c r="S813" s="194"/>
      <c r="T813" s="194"/>
      <c r="U813" s="194"/>
      <c r="V813" s="194"/>
      <c r="W813" s="194"/>
      <c r="X813" s="194"/>
    </row>
    <row r="814" spans="3:24" ht="14.25" customHeight="1" x14ac:dyDescent="0.2">
      <c r="C814" s="194"/>
      <c r="D814" s="194"/>
      <c r="E814" s="194"/>
      <c r="F814" s="194"/>
      <c r="G814" s="225"/>
      <c r="H814" s="225"/>
      <c r="I814" s="194"/>
      <c r="J814" s="194"/>
      <c r="K814" s="194"/>
      <c r="L814" s="194"/>
      <c r="M814" s="194"/>
      <c r="N814" s="194"/>
      <c r="O814" s="194"/>
      <c r="P814" s="194"/>
      <c r="Q814" s="194"/>
      <c r="R814" s="194"/>
      <c r="S814" s="194"/>
      <c r="T814" s="194"/>
      <c r="U814" s="194"/>
      <c r="V814" s="194"/>
      <c r="W814" s="194"/>
      <c r="X814" s="194"/>
    </row>
    <row r="815" spans="3:24" ht="14.25" customHeight="1" x14ac:dyDescent="0.2">
      <c r="C815" s="194"/>
      <c r="D815" s="194"/>
      <c r="E815" s="194"/>
      <c r="F815" s="194"/>
      <c r="G815" s="225"/>
      <c r="H815" s="225"/>
      <c r="I815" s="194"/>
      <c r="J815" s="194"/>
      <c r="K815" s="194"/>
      <c r="L815" s="194"/>
      <c r="M815" s="194"/>
      <c r="N815" s="194"/>
      <c r="O815" s="194"/>
      <c r="P815" s="194"/>
      <c r="Q815" s="194"/>
      <c r="R815" s="194"/>
      <c r="S815" s="194"/>
      <c r="T815" s="194"/>
      <c r="U815" s="194"/>
      <c r="V815" s="194"/>
      <c r="W815" s="194"/>
      <c r="X815" s="194"/>
    </row>
    <row r="816" spans="3:24" ht="14.25" customHeight="1" x14ac:dyDescent="0.2">
      <c r="C816" s="194"/>
      <c r="D816" s="194"/>
      <c r="E816" s="194"/>
      <c r="F816" s="194"/>
      <c r="G816" s="225"/>
      <c r="H816" s="225"/>
      <c r="I816" s="194"/>
      <c r="J816" s="194"/>
      <c r="K816" s="194"/>
      <c r="L816" s="194"/>
      <c r="M816" s="194"/>
      <c r="N816" s="194"/>
      <c r="O816" s="194"/>
      <c r="P816" s="194"/>
      <c r="Q816" s="194"/>
      <c r="R816" s="194"/>
      <c r="S816" s="194"/>
      <c r="T816" s="194"/>
      <c r="U816" s="194"/>
      <c r="V816" s="194"/>
      <c r="W816" s="194"/>
      <c r="X816" s="194"/>
    </row>
    <row r="817" spans="3:24" ht="14.25" customHeight="1" x14ac:dyDescent="0.2">
      <c r="C817" s="194"/>
      <c r="D817" s="194"/>
      <c r="E817" s="194"/>
      <c r="F817" s="194"/>
      <c r="G817" s="225"/>
      <c r="H817" s="225"/>
      <c r="I817" s="194"/>
      <c r="J817" s="194"/>
      <c r="K817" s="194"/>
      <c r="L817" s="194"/>
      <c r="M817" s="194"/>
      <c r="N817" s="194"/>
      <c r="O817" s="194"/>
      <c r="P817" s="194"/>
      <c r="Q817" s="194"/>
      <c r="R817" s="194"/>
      <c r="S817" s="194"/>
      <c r="T817" s="194"/>
      <c r="U817" s="194"/>
      <c r="V817" s="194"/>
      <c r="W817" s="194"/>
      <c r="X817" s="194"/>
    </row>
    <row r="818" spans="3:24" ht="14.25" customHeight="1" x14ac:dyDescent="0.2">
      <c r="C818" s="194"/>
      <c r="D818" s="194"/>
      <c r="E818" s="194"/>
      <c r="F818" s="194"/>
      <c r="G818" s="225"/>
      <c r="H818" s="225"/>
      <c r="I818" s="194"/>
      <c r="J818" s="194"/>
      <c r="K818" s="194"/>
      <c r="L818" s="194"/>
      <c r="M818" s="194"/>
      <c r="N818" s="194"/>
      <c r="O818" s="194"/>
      <c r="P818" s="194"/>
      <c r="Q818" s="194"/>
      <c r="R818" s="194"/>
      <c r="S818" s="194"/>
      <c r="T818" s="194"/>
      <c r="U818" s="194"/>
      <c r="V818" s="194"/>
      <c r="W818" s="194"/>
      <c r="X818" s="194"/>
    </row>
    <row r="819" spans="3:24" ht="14.25" customHeight="1" x14ac:dyDescent="0.2">
      <c r="C819" s="194"/>
      <c r="D819" s="194"/>
      <c r="E819" s="194"/>
      <c r="F819" s="194"/>
      <c r="G819" s="225"/>
      <c r="H819" s="225"/>
      <c r="I819" s="194"/>
      <c r="J819" s="194"/>
      <c r="K819" s="194"/>
      <c r="L819" s="194"/>
      <c r="M819" s="194"/>
      <c r="N819" s="194"/>
      <c r="O819" s="194"/>
      <c r="P819" s="194"/>
      <c r="Q819" s="194"/>
      <c r="R819" s="194"/>
      <c r="S819" s="194"/>
      <c r="T819" s="194"/>
      <c r="U819" s="194"/>
      <c r="V819" s="194"/>
      <c r="W819" s="194"/>
      <c r="X819" s="194"/>
    </row>
    <row r="820" spans="3:24" ht="14.25" customHeight="1" x14ac:dyDescent="0.2">
      <c r="C820" s="194"/>
      <c r="D820" s="194"/>
      <c r="E820" s="194"/>
      <c r="F820" s="194"/>
      <c r="G820" s="225"/>
      <c r="H820" s="225"/>
      <c r="I820" s="194"/>
      <c r="J820" s="194"/>
      <c r="K820" s="194"/>
      <c r="L820" s="194"/>
      <c r="M820" s="194"/>
      <c r="N820" s="194"/>
      <c r="O820" s="194"/>
      <c r="P820" s="194"/>
      <c r="Q820" s="194"/>
      <c r="R820" s="194"/>
      <c r="S820" s="194"/>
      <c r="T820" s="194"/>
      <c r="U820" s="194"/>
      <c r="V820" s="194"/>
      <c r="W820" s="194"/>
      <c r="X820" s="194"/>
    </row>
    <row r="821" spans="3:24" ht="14.25" customHeight="1" x14ac:dyDescent="0.2">
      <c r="C821" s="194"/>
      <c r="D821" s="194"/>
      <c r="E821" s="194"/>
      <c r="F821" s="194"/>
      <c r="G821" s="225"/>
      <c r="H821" s="225"/>
      <c r="I821" s="194"/>
      <c r="J821" s="194"/>
      <c r="K821" s="194"/>
      <c r="L821" s="194"/>
      <c r="M821" s="194"/>
      <c r="N821" s="194"/>
      <c r="O821" s="194"/>
      <c r="P821" s="194"/>
      <c r="Q821" s="194"/>
      <c r="R821" s="194"/>
      <c r="S821" s="194"/>
      <c r="T821" s="194"/>
      <c r="U821" s="194"/>
      <c r="V821" s="194"/>
      <c r="W821" s="194"/>
      <c r="X821" s="194"/>
    </row>
    <row r="822" spans="3:24" ht="14.25" customHeight="1" x14ac:dyDescent="0.2">
      <c r="C822" s="194"/>
      <c r="D822" s="194"/>
      <c r="E822" s="194"/>
      <c r="F822" s="194"/>
      <c r="G822" s="225"/>
      <c r="H822" s="225"/>
      <c r="I822" s="194"/>
      <c r="J822" s="194"/>
      <c r="K822" s="194"/>
      <c r="L822" s="194"/>
      <c r="M822" s="194"/>
      <c r="N822" s="194"/>
      <c r="O822" s="194"/>
      <c r="P822" s="194"/>
      <c r="Q822" s="194"/>
      <c r="R822" s="194"/>
      <c r="S822" s="194"/>
      <c r="T822" s="194"/>
      <c r="U822" s="194"/>
      <c r="V822" s="194"/>
      <c r="W822" s="194"/>
      <c r="X822" s="194"/>
    </row>
    <row r="823" spans="3:24" ht="14.25" customHeight="1" x14ac:dyDescent="0.2">
      <c r="C823" s="194"/>
      <c r="D823" s="194"/>
      <c r="E823" s="194"/>
      <c r="F823" s="194"/>
      <c r="G823" s="225"/>
      <c r="H823" s="225"/>
      <c r="I823" s="194"/>
      <c r="J823" s="194"/>
      <c r="K823" s="194"/>
      <c r="L823" s="194"/>
      <c r="M823" s="194"/>
      <c r="N823" s="194"/>
      <c r="O823" s="194"/>
      <c r="P823" s="194"/>
      <c r="Q823" s="194"/>
      <c r="R823" s="194"/>
      <c r="S823" s="194"/>
      <c r="T823" s="194"/>
      <c r="U823" s="194"/>
      <c r="V823" s="194"/>
      <c r="W823" s="194"/>
      <c r="X823" s="194"/>
    </row>
    <row r="824" spans="3:24" ht="14.25" customHeight="1" x14ac:dyDescent="0.2">
      <c r="C824" s="194"/>
      <c r="D824" s="194"/>
      <c r="E824" s="194"/>
      <c r="F824" s="194"/>
      <c r="G824" s="225"/>
      <c r="H824" s="225"/>
      <c r="I824" s="194"/>
      <c r="J824" s="194"/>
      <c r="K824" s="194"/>
      <c r="L824" s="194"/>
      <c r="M824" s="194"/>
      <c r="N824" s="194"/>
      <c r="O824" s="194"/>
      <c r="P824" s="194"/>
      <c r="Q824" s="194"/>
      <c r="R824" s="194"/>
      <c r="S824" s="194"/>
      <c r="T824" s="194"/>
      <c r="U824" s="194"/>
      <c r="V824" s="194"/>
      <c r="W824" s="194"/>
      <c r="X824" s="194"/>
    </row>
    <row r="825" spans="3:24" ht="14.25" customHeight="1" x14ac:dyDescent="0.2">
      <c r="C825" s="194"/>
      <c r="D825" s="194"/>
      <c r="E825" s="194"/>
      <c r="F825" s="194"/>
      <c r="G825" s="225"/>
      <c r="H825" s="225"/>
      <c r="I825" s="194"/>
      <c r="J825" s="194"/>
      <c r="K825" s="194"/>
      <c r="L825" s="194"/>
      <c r="M825" s="194"/>
      <c r="N825" s="194"/>
      <c r="O825" s="194"/>
      <c r="P825" s="194"/>
      <c r="Q825" s="194"/>
      <c r="R825" s="194"/>
      <c r="S825" s="194"/>
      <c r="T825" s="194"/>
      <c r="U825" s="194"/>
      <c r="V825" s="194"/>
      <c r="W825" s="194"/>
      <c r="X825" s="194"/>
    </row>
    <row r="826" spans="3:24" ht="14.25" customHeight="1" x14ac:dyDescent="0.2">
      <c r="C826" s="194"/>
      <c r="D826" s="194"/>
      <c r="E826" s="194"/>
      <c r="F826" s="194"/>
      <c r="G826" s="225"/>
      <c r="H826" s="225"/>
      <c r="I826" s="194"/>
      <c r="J826" s="194"/>
      <c r="K826" s="194"/>
      <c r="L826" s="194"/>
      <c r="M826" s="194"/>
      <c r="N826" s="194"/>
      <c r="O826" s="194"/>
      <c r="P826" s="194"/>
      <c r="Q826" s="194"/>
      <c r="R826" s="194"/>
      <c r="S826" s="194"/>
      <c r="T826" s="194"/>
      <c r="U826" s="194"/>
      <c r="V826" s="194"/>
      <c r="W826" s="194"/>
      <c r="X826" s="194"/>
    </row>
    <row r="827" spans="3:24" ht="14.25" customHeight="1" x14ac:dyDescent="0.2">
      <c r="C827" s="194"/>
      <c r="D827" s="194"/>
      <c r="E827" s="194"/>
      <c r="F827" s="194"/>
      <c r="G827" s="225"/>
      <c r="H827" s="225"/>
      <c r="I827" s="194"/>
      <c r="J827" s="194"/>
      <c r="K827" s="194"/>
      <c r="L827" s="194"/>
      <c r="M827" s="194"/>
      <c r="N827" s="194"/>
      <c r="O827" s="194"/>
      <c r="P827" s="194"/>
      <c r="Q827" s="194"/>
      <c r="R827" s="194"/>
      <c r="S827" s="194"/>
      <c r="T827" s="194"/>
      <c r="U827" s="194"/>
      <c r="V827" s="194"/>
      <c r="W827" s="194"/>
      <c r="X827" s="194"/>
    </row>
    <row r="828" spans="3:24" ht="14.25" customHeight="1" x14ac:dyDescent="0.2">
      <c r="C828" s="194"/>
      <c r="D828" s="194"/>
      <c r="E828" s="194"/>
      <c r="F828" s="194"/>
      <c r="G828" s="225"/>
      <c r="H828" s="225"/>
      <c r="I828" s="194"/>
      <c r="J828" s="194"/>
      <c r="K828" s="194"/>
      <c r="L828" s="194"/>
      <c r="M828" s="194"/>
      <c r="N828" s="194"/>
      <c r="O828" s="194"/>
      <c r="P828" s="194"/>
      <c r="Q828" s="194"/>
      <c r="R828" s="194"/>
      <c r="S828" s="194"/>
      <c r="T828" s="194"/>
      <c r="U828" s="194"/>
      <c r="V828" s="194"/>
      <c r="W828" s="194"/>
      <c r="X828" s="194"/>
    </row>
    <row r="829" spans="3:24" ht="14.25" customHeight="1" x14ac:dyDescent="0.2">
      <c r="C829" s="194"/>
      <c r="D829" s="194"/>
      <c r="E829" s="194"/>
      <c r="F829" s="194"/>
      <c r="G829" s="225"/>
      <c r="H829" s="225"/>
      <c r="I829" s="194"/>
      <c r="J829" s="194"/>
      <c r="K829" s="194"/>
      <c r="L829" s="194"/>
      <c r="M829" s="194"/>
      <c r="N829" s="194"/>
      <c r="O829" s="194"/>
      <c r="P829" s="194"/>
      <c r="Q829" s="194"/>
      <c r="R829" s="194"/>
      <c r="S829" s="194"/>
      <c r="T829" s="194"/>
      <c r="U829" s="194"/>
      <c r="V829" s="194"/>
      <c r="W829" s="194"/>
      <c r="X829" s="194"/>
    </row>
    <row r="830" spans="3:24" ht="14.25" customHeight="1" x14ac:dyDescent="0.2">
      <c r="C830" s="194"/>
      <c r="D830" s="194"/>
      <c r="E830" s="194"/>
      <c r="F830" s="194"/>
      <c r="G830" s="225"/>
      <c r="H830" s="225"/>
      <c r="I830" s="194"/>
      <c r="J830" s="194"/>
      <c r="K830" s="194"/>
      <c r="L830" s="194"/>
      <c r="M830" s="194"/>
      <c r="N830" s="194"/>
      <c r="O830" s="194"/>
      <c r="P830" s="194"/>
      <c r="Q830" s="194"/>
      <c r="R830" s="194"/>
      <c r="S830" s="194"/>
      <c r="T830" s="194"/>
      <c r="U830" s="194"/>
      <c r="V830" s="194"/>
      <c r="W830" s="194"/>
      <c r="X830" s="194"/>
    </row>
    <row r="831" spans="3:24" ht="14.25" customHeight="1" x14ac:dyDescent="0.2">
      <c r="C831" s="194"/>
      <c r="D831" s="194"/>
      <c r="E831" s="194"/>
      <c r="F831" s="194"/>
      <c r="G831" s="225"/>
      <c r="H831" s="225"/>
      <c r="I831" s="194"/>
      <c r="J831" s="194"/>
      <c r="K831" s="194"/>
      <c r="L831" s="194"/>
      <c r="M831" s="194"/>
      <c r="N831" s="194"/>
      <c r="O831" s="194"/>
      <c r="P831" s="194"/>
      <c r="Q831" s="194"/>
      <c r="R831" s="194"/>
      <c r="S831" s="194"/>
      <c r="T831" s="194"/>
      <c r="U831" s="194"/>
      <c r="V831" s="194"/>
      <c r="W831" s="194"/>
      <c r="X831" s="194"/>
    </row>
    <row r="832" spans="3:24" ht="14.25" customHeight="1" x14ac:dyDescent="0.2">
      <c r="C832" s="194"/>
      <c r="D832" s="194"/>
      <c r="E832" s="194"/>
      <c r="F832" s="194"/>
      <c r="G832" s="225"/>
      <c r="H832" s="225"/>
      <c r="I832" s="194"/>
      <c r="J832" s="194"/>
      <c r="K832" s="194"/>
      <c r="L832" s="194"/>
      <c r="M832" s="194"/>
      <c r="N832" s="194"/>
      <c r="O832" s="194"/>
      <c r="P832" s="194"/>
      <c r="Q832" s="194"/>
      <c r="R832" s="194"/>
      <c r="S832" s="194"/>
      <c r="T832" s="194"/>
      <c r="U832" s="194"/>
      <c r="V832" s="194"/>
      <c r="W832" s="194"/>
      <c r="X832" s="194"/>
    </row>
    <row r="833" spans="3:24" ht="14.25" customHeight="1" x14ac:dyDescent="0.2">
      <c r="C833" s="194"/>
      <c r="D833" s="194"/>
      <c r="E833" s="194"/>
      <c r="F833" s="194"/>
      <c r="G833" s="225"/>
      <c r="H833" s="225"/>
      <c r="I833" s="194"/>
      <c r="J833" s="194"/>
      <c r="K833" s="194"/>
      <c r="L833" s="194"/>
      <c r="M833" s="194"/>
      <c r="N833" s="194"/>
      <c r="O833" s="194"/>
      <c r="P833" s="194"/>
      <c r="Q833" s="194"/>
      <c r="R833" s="194"/>
      <c r="S833" s="194"/>
      <c r="T833" s="194"/>
      <c r="U833" s="194"/>
      <c r="V833" s="194"/>
      <c r="W833" s="194"/>
      <c r="X833" s="194"/>
    </row>
    <row r="834" spans="3:24" ht="14.25" customHeight="1" x14ac:dyDescent="0.2">
      <c r="C834" s="194"/>
      <c r="D834" s="194"/>
      <c r="E834" s="194"/>
      <c r="F834" s="194"/>
      <c r="G834" s="225"/>
      <c r="H834" s="225"/>
      <c r="I834" s="194"/>
      <c r="J834" s="194"/>
      <c r="K834" s="194"/>
      <c r="L834" s="194"/>
      <c r="M834" s="194"/>
      <c r="N834" s="194"/>
      <c r="O834" s="194"/>
      <c r="P834" s="194"/>
      <c r="Q834" s="194"/>
      <c r="R834" s="194"/>
      <c r="S834" s="194"/>
      <c r="T834" s="194"/>
      <c r="U834" s="194"/>
      <c r="V834" s="194"/>
      <c r="W834" s="194"/>
      <c r="X834" s="194"/>
    </row>
    <row r="835" spans="3:24" ht="14.25" customHeight="1" x14ac:dyDescent="0.2">
      <c r="C835" s="194"/>
      <c r="D835" s="194"/>
      <c r="E835" s="194"/>
      <c r="F835" s="194"/>
      <c r="G835" s="225"/>
      <c r="H835" s="225"/>
      <c r="I835" s="194"/>
      <c r="J835" s="194"/>
      <c r="K835" s="194"/>
      <c r="L835" s="194"/>
      <c r="M835" s="194"/>
      <c r="N835" s="194"/>
      <c r="O835" s="194"/>
      <c r="P835" s="194"/>
      <c r="Q835" s="194"/>
      <c r="R835" s="194"/>
      <c r="S835" s="194"/>
      <c r="T835" s="194"/>
      <c r="U835" s="194"/>
      <c r="V835" s="194"/>
      <c r="W835" s="194"/>
      <c r="X835" s="194"/>
    </row>
    <row r="836" spans="3:24" ht="14.25" customHeight="1" x14ac:dyDescent="0.2">
      <c r="C836" s="194"/>
      <c r="D836" s="194"/>
      <c r="E836" s="194"/>
      <c r="F836" s="194"/>
      <c r="G836" s="225"/>
      <c r="H836" s="225"/>
      <c r="I836" s="194"/>
      <c r="J836" s="194"/>
      <c r="K836" s="194"/>
      <c r="L836" s="194"/>
      <c r="M836" s="194"/>
      <c r="N836" s="194"/>
      <c r="O836" s="194"/>
      <c r="P836" s="194"/>
      <c r="Q836" s="194"/>
      <c r="R836" s="194"/>
      <c r="S836" s="194"/>
      <c r="T836" s="194"/>
      <c r="U836" s="194"/>
      <c r="V836" s="194"/>
      <c r="W836" s="194"/>
      <c r="X836" s="194"/>
    </row>
    <row r="837" spans="3:24" ht="14.25" customHeight="1" x14ac:dyDescent="0.2">
      <c r="C837" s="194"/>
      <c r="D837" s="194"/>
      <c r="E837" s="194"/>
      <c r="F837" s="194"/>
      <c r="G837" s="225"/>
      <c r="H837" s="225"/>
      <c r="I837" s="194"/>
      <c r="J837" s="194"/>
      <c r="K837" s="194"/>
      <c r="L837" s="194"/>
      <c r="M837" s="194"/>
      <c r="N837" s="194"/>
      <c r="O837" s="194"/>
      <c r="P837" s="194"/>
      <c r="Q837" s="194"/>
      <c r="R837" s="194"/>
      <c r="S837" s="194"/>
      <c r="T837" s="194"/>
      <c r="U837" s="194"/>
      <c r="V837" s="194"/>
      <c r="W837" s="194"/>
      <c r="X837" s="194"/>
    </row>
    <row r="838" spans="3:24" ht="14.25" customHeight="1" x14ac:dyDescent="0.2">
      <c r="C838" s="194"/>
      <c r="D838" s="194"/>
      <c r="E838" s="194"/>
      <c r="F838" s="194"/>
      <c r="G838" s="225"/>
      <c r="H838" s="225"/>
      <c r="I838" s="194"/>
      <c r="J838" s="194"/>
      <c r="K838" s="194"/>
      <c r="L838" s="194"/>
      <c r="M838" s="194"/>
      <c r="N838" s="194"/>
      <c r="O838" s="194"/>
      <c r="P838" s="194"/>
      <c r="Q838" s="194"/>
      <c r="R838" s="194"/>
      <c r="S838" s="194"/>
      <c r="T838" s="194"/>
      <c r="U838" s="194"/>
      <c r="V838" s="194"/>
      <c r="W838" s="194"/>
      <c r="X838" s="194"/>
    </row>
    <row r="839" spans="3:24" ht="14.25" customHeight="1" x14ac:dyDescent="0.2">
      <c r="C839" s="194"/>
      <c r="D839" s="194"/>
      <c r="E839" s="194"/>
      <c r="F839" s="194"/>
      <c r="G839" s="225"/>
      <c r="H839" s="225"/>
      <c r="I839" s="194"/>
      <c r="J839" s="194"/>
      <c r="K839" s="194"/>
      <c r="L839" s="194"/>
      <c r="M839" s="194"/>
      <c r="N839" s="194"/>
      <c r="O839" s="194"/>
      <c r="P839" s="194"/>
      <c r="Q839" s="194"/>
      <c r="R839" s="194"/>
      <c r="S839" s="194"/>
      <c r="T839" s="194"/>
      <c r="U839" s="194"/>
      <c r="V839" s="194"/>
      <c r="W839" s="194"/>
      <c r="X839" s="194"/>
    </row>
    <row r="840" spans="3:24" ht="14.25" customHeight="1" x14ac:dyDescent="0.2">
      <c r="C840" s="194"/>
      <c r="D840" s="194"/>
      <c r="E840" s="194"/>
      <c r="F840" s="194"/>
      <c r="G840" s="225"/>
      <c r="H840" s="225"/>
      <c r="I840" s="194"/>
      <c r="J840" s="194"/>
      <c r="K840" s="194"/>
      <c r="L840" s="194"/>
      <c r="M840" s="194"/>
      <c r="N840" s="194"/>
      <c r="O840" s="194"/>
      <c r="P840" s="194"/>
      <c r="Q840" s="194"/>
      <c r="R840" s="194"/>
      <c r="S840" s="194"/>
      <c r="T840" s="194"/>
      <c r="U840" s="194"/>
      <c r="V840" s="194"/>
      <c r="W840" s="194"/>
      <c r="X840" s="194"/>
    </row>
    <row r="841" spans="3:24" ht="14.25" customHeight="1" x14ac:dyDescent="0.2">
      <c r="C841" s="194"/>
      <c r="D841" s="194"/>
      <c r="E841" s="194"/>
      <c r="F841" s="194"/>
      <c r="G841" s="225"/>
      <c r="H841" s="225"/>
      <c r="I841" s="194"/>
      <c r="J841" s="194"/>
      <c r="K841" s="194"/>
      <c r="L841" s="194"/>
      <c r="M841" s="194"/>
      <c r="N841" s="194"/>
      <c r="O841" s="194"/>
      <c r="P841" s="194"/>
      <c r="Q841" s="194"/>
      <c r="R841" s="194"/>
      <c r="S841" s="194"/>
      <c r="T841" s="194"/>
      <c r="U841" s="194"/>
      <c r="V841" s="194"/>
      <c r="W841" s="194"/>
      <c r="X841" s="194"/>
    </row>
    <row r="842" spans="3:24" ht="14.25" customHeight="1" x14ac:dyDescent="0.2">
      <c r="C842" s="194"/>
      <c r="D842" s="194"/>
      <c r="E842" s="194"/>
      <c r="F842" s="194"/>
      <c r="G842" s="225"/>
      <c r="H842" s="225"/>
      <c r="I842" s="194"/>
      <c r="J842" s="194"/>
      <c r="K842" s="194"/>
      <c r="L842" s="194"/>
      <c r="M842" s="194"/>
      <c r="N842" s="194"/>
      <c r="O842" s="194"/>
      <c r="P842" s="194"/>
      <c r="Q842" s="194"/>
      <c r="R842" s="194"/>
      <c r="S842" s="194"/>
      <c r="T842" s="194"/>
      <c r="U842" s="194"/>
      <c r="V842" s="194"/>
      <c r="W842" s="194"/>
      <c r="X842" s="194"/>
    </row>
    <row r="843" spans="3:24" ht="14.25" customHeight="1" x14ac:dyDescent="0.2">
      <c r="C843" s="194"/>
      <c r="D843" s="194"/>
      <c r="E843" s="194"/>
      <c r="F843" s="194"/>
      <c r="G843" s="225"/>
      <c r="H843" s="225"/>
      <c r="I843" s="194"/>
      <c r="J843" s="194"/>
      <c r="K843" s="194"/>
      <c r="L843" s="194"/>
      <c r="M843" s="194"/>
      <c r="N843" s="194"/>
      <c r="O843" s="194"/>
      <c r="P843" s="194"/>
      <c r="Q843" s="194"/>
      <c r="R843" s="194"/>
      <c r="S843" s="194"/>
      <c r="T843" s="194"/>
      <c r="U843" s="194"/>
      <c r="V843" s="194"/>
      <c r="W843" s="194"/>
      <c r="X843" s="194"/>
    </row>
    <row r="844" spans="3:24" ht="14.25" customHeight="1" x14ac:dyDescent="0.2">
      <c r="C844" s="194"/>
      <c r="D844" s="194"/>
      <c r="E844" s="194"/>
      <c r="F844" s="194"/>
      <c r="G844" s="225"/>
      <c r="H844" s="225"/>
      <c r="I844" s="194"/>
      <c r="J844" s="194"/>
      <c r="K844" s="194"/>
      <c r="L844" s="194"/>
      <c r="M844" s="194"/>
      <c r="N844" s="194"/>
      <c r="O844" s="194"/>
      <c r="P844" s="194"/>
      <c r="Q844" s="194"/>
      <c r="R844" s="194"/>
      <c r="S844" s="194"/>
      <c r="T844" s="194"/>
      <c r="U844" s="194"/>
      <c r="V844" s="194"/>
      <c r="W844" s="194"/>
      <c r="X844" s="194"/>
    </row>
    <row r="845" spans="3:24" ht="14.25" customHeight="1" x14ac:dyDescent="0.2">
      <c r="C845" s="194"/>
      <c r="D845" s="194"/>
      <c r="E845" s="194"/>
      <c r="F845" s="194"/>
      <c r="G845" s="225"/>
      <c r="H845" s="225"/>
      <c r="I845" s="194"/>
      <c r="J845" s="194"/>
      <c r="K845" s="194"/>
      <c r="L845" s="194"/>
      <c r="M845" s="194"/>
      <c r="N845" s="194"/>
      <c r="O845" s="194"/>
      <c r="P845" s="194"/>
      <c r="Q845" s="194"/>
      <c r="R845" s="194"/>
      <c r="S845" s="194"/>
      <c r="T845" s="194"/>
      <c r="U845" s="194"/>
      <c r="V845" s="194"/>
      <c r="W845" s="194"/>
      <c r="X845" s="194"/>
    </row>
    <row r="846" spans="3:24" ht="14.25" customHeight="1" x14ac:dyDescent="0.2">
      <c r="C846" s="194"/>
      <c r="D846" s="194"/>
      <c r="E846" s="194"/>
      <c r="F846" s="194"/>
      <c r="G846" s="225"/>
      <c r="H846" s="225"/>
      <c r="I846" s="194"/>
      <c r="J846" s="194"/>
      <c r="K846" s="194"/>
      <c r="L846" s="194"/>
      <c r="M846" s="194"/>
      <c r="N846" s="194"/>
      <c r="O846" s="194"/>
      <c r="P846" s="194"/>
      <c r="Q846" s="194"/>
      <c r="R846" s="194"/>
      <c r="S846" s="194"/>
      <c r="T846" s="194"/>
      <c r="U846" s="194"/>
      <c r="V846" s="194"/>
      <c r="W846" s="194"/>
      <c r="X846" s="194"/>
    </row>
    <row r="847" spans="3:24" ht="14.25" customHeight="1" x14ac:dyDescent="0.2">
      <c r="C847" s="194"/>
      <c r="D847" s="194"/>
      <c r="E847" s="194"/>
      <c r="F847" s="194"/>
      <c r="G847" s="225"/>
      <c r="H847" s="225"/>
      <c r="I847" s="194"/>
      <c r="J847" s="194"/>
      <c r="K847" s="194"/>
      <c r="L847" s="194"/>
      <c r="M847" s="194"/>
      <c r="N847" s="194"/>
      <c r="O847" s="194"/>
      <c r="P847" s="194"/>
      <c r="Q847" s="194"/>
      <c r="R847" s="194"/>
      <c r="S847" s="194"/>
      <c r="T847" s="194"/>
      <c r="U847" s="194"/>
      <c r="V847" s="194"/>
      <c r="W847" s="194"/>
      <c r="X847" s="194"/>
    </row>
    <row r="848" spans="3:24" ht="14.25" customHeight="1" x14ac:dyDescent="0.2">
      <c r="C848" s="194"/>
      <c r="D848" s="194"/>
      <c r="E848" s="194"/>
      <c r="F848" s="194"/>
      <c r="G848" s="225"/>
      <c r="H848" s="225"/>
      <c r="I848" s="194"/>
      <c r="J848" s="194"/>
      <c r="K848" s="194"/>
      <c r="L848" s="194"/>
      <c r="M848" s="194"/>
      <c r="N848" s="194"/>
      <c r="O848" s="194"/>
      <c r="P848" s="194"/>
      <c r="Q848" s="194"/>
      <c r="R848" s="194"/>
      <c r="S848" s="194"/>
      <c r="T848" s="194"/>
      <c r="U848" s="194"/>
      <c r="V848" s="194"/>
      <c r="W848" s="194"/>
      <c r="X848" s="194"/>
    </row>
    <row r="849" spans="3:24" ht="14.25" customHeight="1" x14ac:dyDescent="0.2">
      <c r="C849" s="194"/>
      <c r="D849" s="194"/>
      <c r="E849" s="194"/>
      <c r="F849" s="194"/>
      <c r="G849" s="225"/>
      <c r="H849" s="225"/>
      <c r="I849" s="194"/>
      <c r="J849" s="194"/>
      <c r="K849" s="194"/>
      <c r="L849" s="194"/>
      <c r="M849" s="194"/>
      <c r="N849" s="194"/>
      <c r="O849" s="194"/>
      <c r="P849" s="194"/>
      <c r="Q849" s="194"/>
      <c r="R849" s="194"/>
      <c r="S849" s="194"/>
      <c r="T849" s="194"/>
      <c r="U849" s="194"/>
      <c r="V849" s="194"/>
      <c r="W849" s="194"/>
      <c r="X849" s="194"/>
    </row>
    <row r="850" spans="3:24" ht="14.25" customHeight="1" x14ac:dyDescent="0.2">
      <c r="C850" s="194"/>
      <c r="D850" s="194"/>
      <c r="E850" s="194"/>
      <c r="F850" s="194"/>
      <c r="G850" s="225"/>
      <c r="H850" s="225"/>
      <c r="I850" s="194"/>
      <c r="J850" s="194"/>
      <c r="K850" s="194"/>
      <c r="L850" s="194"/>
      <c r="M850" s="194"/>
      <c r="N850" s="194"/>
      <c r="O850" s="194"/>
      <c r="P850" s="194"/>
      <c r="Q850" s="194"/>
      <c r="R850" s="194"/>
      <c r="S850" s="194"/>
      <c r="T850" s="194"/>
      <c r="U850" s="194"/>
      <c r="V850" s="194"/>
      <c r="W850" s="194"/>
      <c r="X850" s="194"/>
    </row>
    <row r="851" spans="3:24" ht="14.25" customHeight="1" x14ac:dyDescent="0.2">
      <c r="C851" s="194"/>
      <c r="D851" s="194"/>
      <c r="E851" s="194"/>
      <c r="F851" s="194"/>
      <c r="G851" s="225"/>
      <c r="H851" s="225"/>
      <c r="I851" s="194"/>
      <c r="J851" s="194"/>
      <c r="K851" s="194"/>
      <c r="L851" s="194"/>
      <c r="M851" s="194"/>
      <c r="N851" s="194"/>
      <c r="O851" s="194"/>
      <c r="P851" s="194"/>
      <c r="Q851" s="194"/>
      <c r="R851" s="194"/>
      <c r="S851" s="194"/>
      <c r="T851" s="194"/>
      <c r="U851" s="194"/>
      <c r="V851" s="194"/>
      <c r="W851" s="194"/>
      <c r="X851" s="194"/>
    </row>
    <row r="852" spans="3:24" ht="14.25" customHeight="1" x14ac:dyDescent="0.2">
      <c r="C852" s="194"/>
      <c r="D852" s="194"/>
      <c r="E852" s="194"/>
      <c r="F852" s="194"/>
      <c r="G852" s="225"/>
      <c r="H852" s="225"/>
      <c r="I852" s="194"/>
      <c r="J852" s="194"/>
      <c r="K852" s="194"/>
      <c r="L852" s="194"/>
      <c r="M852" s="194"/>
      <c r="N852" s="194"/>
      <c r="O852" s="194"/>
      <c r="P852" s="194"/>
      <c r="Q852" s="194"/>
      <c r="R852" s="194"/>
      <c r="S852" s="194"/>
      <c r="T852" s="194"/>
      <c r="U852" s="194"/>
      <c r="V852" s="194"/>
      <c r="W852" s="194"/>
      <c r="X852" s="194"/>
    </row>
    <row r="853" spans="3:24" ht="14.25" customHeight="1" x14ac:dyDescent="0.2">
      <c r="C853" s="194"/>
      <c r="D853" s="194"/>
      <c r="E853" s="194"/>
      <c r="F853" s="194"/>
      <c r="G853" s="225"/>
      <c r="H853" s="225"/>
      <c r="I853" s="194"/>
      <c r="J853" s="194"/>
      <c r="K853" s="194"/>
      <c r="L853" s="194"/>
      <c r="M853" s="194"/>
      <c r="N853" s="194"/>
      <c r="O853" s="194"/>
      <c r="P853" s="194"/>
      <c r="Q853" s="194"/>
      <c r="R853" s="194"/>
      <c r="S853" s="194"/>
      <c r="T853" s="194"/>
      <c r="U853" s="194"/>
      <c r="V853" s="194"/>
      <c r="W853" s="194"/>
      <c r="X853" s="194"/>
    </row>
    <row r="854" spans="3:24" ht="14.25" customHeight="1" x14ac:dyDescent="0.2">
      <c r="C854" s="194"/>
      <c r="D854" s="194"/>
      <c r="E854" s="194"/>
      <c r="F854" s="194"/>
      <c r="G854" s="225"/>
      <c r="H854" s="225"/>
      <c r="I854" s="194"/>
      <c r="J854" s="194"/>
      <c r="K854" s="194"/>
      <c r="L854" s="194"/>
      <c r="M854" s="194"/>
      <c r="N854" s="194"/>
      <c r="O854" s="194"/>
      <c r="P854" s="194"/>
      <c r="Q854" s="194"/>
      <c r="R854" s="194"/>
      <c r="S854" s="194"/>
      <c r="T854" s="194"/>
      <c r="U854" s="194"/>
      <c r="V854" s="194"/>
      <c r="W854" s="194"/>
      <c r="X854" s="194"/>
    </row>
    <row r="855" spans="3:24" ht="14.25" customHeight="1" x14ac:dyDescent="0.2">
      <c r="C855" s="194"/>
      <c r="D855" s="194"/>
      <c r="E855" s="194"/>
      <c r="F855" s="194"/>
      <c r="G855" s="225"/>
      <c r="H855" s="225"/>
      <c r="I855" s="194"/>
      <c r="J855" s="194"/>
      <c r="K855" s="194"/>
      <c r="L855" s="194"/>
      <c r="M855" s="194"/>
      <c r="N855" s="194"/>
      <c r="O855" s="194"/>
      <c r="P855" s="194"/>
      <c r="Q855" s="194"/>
      <c r="R855" s="194"/>
      <c r="S855" s="194"/>
      <c r="T855" s="194"/>
      <c r="U855" s="194"/>
      <c r="V855" s="194"/>
      <c r="W855" s="194"/>
      <c r="X855" s="194"/>
    </row>
    <row r="856" spans="3:24" ht="14.25" customHeight="1" x14ac:dyDescent="0.2">
      <c r="C856" s="194"/>
      <c r="D856" s="194"/>
      <c r="E856" s="194"/>
      <c r="F856" s="194"/>
      <c r="G856" s="225"/>
      <c r="H856" s="225"/>
      <c r="I856" s="194"/>
      <c r="J856" s="194"/>
      <c r="K856" s="194"/>
      <c r="L856" s="194"/>
      <c r="M856" s="194"/>
      <c r="N856" s="194"/>
      <c r="O856" s="194"/>
      <c r="P856" s="194"/>
      <c r="Q856" s="194"/>
      <c r="R856" s="194"/>
      <c r="S856" s="194"/>
      <c r="T856" s="194"/>
      <c r="U856" s="194"/>
      <c r="V856" s="194"/>
      <c r="W856" s="194"/>
      <c r="X856" s="194"/>
    </row>
    <row r="857" spans="3:24" ht="14.25" customHeight="1" x14ac:dyDescent="0.2">
      <c r="C857" s="194"/>
      <c r="D857" s="194"/>
      <c r="E857" s="194"/>
      <c r="F857" s="194"/>
      <c r="G857" s="225"/>
      <c r="H857" s="225"/>
      <c r="I857" s="194"/>
      <c r="J857" s="194"/>
      <c r="K857" s="194"/>
      <c r="L857" s="194"/>
      <c r="M857" s="194"/>
      <c r="N857" s="194"/>
      <c r="O857" s="194"/>
      <c r="P857" s="194"/>
      <c r="Q857" s="194"/>
      <c r="R857" s="194"/>
      <c r="S857" s="194"/>
      <c r="T857" s="194"/>
      <c r="U857" s="194"/>
      <c r="V857" s="194"/>
      <c r="W857" s="194"/>
      <c r="X857" s="194"/>
    </row>
    <row r="858" spans="3:24" ht="14.25" customHeight="1" x14ac:dyDescent="0.2">
      <c r="C858" s="194"/>
      <c r="D858" s="194"/>
      <c r="E858" s="194"/>
      <c r="F858" s="194"/>
      <c r="G858" s="225"/>
      <c r="H858" s="225"/>
      <c r="I858" s="194"/>
      <c r="J858" s="194"/>
      <c r="K858" s="194"/>
      <c r="L858" s="194"/>
      <c r="M858" s="194"/>
      <c r="N858" s="194"/>
      <c r="O858" s="194"/>
      <c r="P858" s="194"/>
      <c r="Q858" s="194"/>
      <c r="R858" s="194"/>
      <c r="S858" s="194"/>
      <c r="T858" s="194"/>
      <c r="U858" s="194"/>
      <c r="V858" s="194"/>
      <c r="W858" s="194"/>
      <c r="X858" s="194"/>
    </row>
    <row r="859" spans="3:24" ht="14.25" customHeight="1" x14ac:dyDescent="0.2">
      <c r="C859" s="194"/>
      <c r="D859" s="194"/>
      <c r="E859" s="194"/>
      <c r="F859" s="194"/>
      <c r="G859" s="225"/>
      <c r="H859" s="225"/>
      <c r="I859" s="194"/>
      <c r="J859" s="194"/>
      <c r="K859" s="194"/>
      <c r="L859" s="194"/>
      <c r="M859" s="194"/>
      <c r="N859" s="194"/>
      <c r="O859" s="194"/>
      <c r="P859" s="194"/>
      <c r="Q859" s="194"/>
      <c r="R859" s="194"/>
      <c r="S859" s="194"/>
      <c r="T859" s="194"/>
      <c r="U859" s="194"/>
      <c r="V859" s="194"/>
      <c r="W859" s="194"/>
      <c r="X859" s="194"/>
    </row>
    <row r="860" spans="3:24" ht="14.25" customHeight="1" x14ac:dyDescent="0.2">
      <c r="C860" s="194"/>
      <c r="D860" s="194"/>
      <c r="E860" s="194"/>
      <c r="F860" s="194"/>
      <c r="G860" s="225"/>
      <c r="H860" s="225"/>
      <c r="I860" s="194"/>
      <c r="J860" s="194"/>
      <c r="K860" s="194"/>
      <c r="L860" s="194"/>
      <c r="M860" s="194"/>
      <c r="N860" s="194"/>
      <c r="O860" s="194"/>
      <c r="P860" s="194"/>
      <c r="Q860" s="194"/>
      <c r="R860" s="194"/>
      <c r="S860" s="194"/>
      <c r="T860" s="194"/>
      <c r="U860" s="194"/>
      <c r="V860" s="194"/>
      <c r="W860" s="194"/>
      <c r="X860" s="194"/>
    </row>
    <row r="861" spans="3:24" ht="14.25" customHeight="1" x14ac:dyDescent="0.2">
      <c r="C861" s="194"/>
      <c r="D861" s="194"/>
      <c r="E861" s="194"/>
      <c r="F861" s="194"/>
      <c r="G861" s="225"/>
      <c r="H861" s="225"/>
      <c r="I861" s="194"/>
      <c r="J861" s="194"/>
      <c r="K861" s="194"/>
      <c r="L861" s="194"/>
      <c r="M861" s="194"/>
      <c r="N861" s="194"/>
      <c r="O861" s="194"/>
      <c r="P861" s="194"/>
      <c r="Q861" s="194"/>
      <c r="R861" s="194"/>
      <c r="S861" s="194"/>
      <c r="T861" s="194"/>
      <c r="U861" s="194"/>
      <c r="V861" s="194"/>
      <c r="W861" s="194"/>
      <c r="X861" s="194"/>
    </row>
    <row r="862" spans="3:24" ht="14.25" customHeight="1" x14ac:dyDescent="0.2">
      <c r="C862" s="194"/>
      <c r="D862" s="194"/>
      <c r="E862" s="194"/>
      <c r="F862" s="194"/>
      <c r="G862" s="225"/>
      <c r="H862" s="225"/>
      <c r="I862" s="194"/>
      <c r="J862" s="194"/>
      <c r="K862" s="194"/>
      <c r="L862" s="194"/>
      <c r="M862" s="194"/>
      <c r="N862" s="194"/>
      <c r="O862" s="194"/>
      <c r="P862" s="194"/>
      <c r="Q862" s="194"/>
      <c r="R862" s="194"/>
      <c r="S862" s="194"/>
      <c r="T862" s="194"/>
      <c r="U862" s="194"/>
      <c r="V862" s="194"/>
      <c r="W862" s="194"/>
      <c r="X862" s="194"/>
    </row>
    <row r="863" spans="3:24" ht="14.25" customHeight="1" x14ac:dyDescent="0.2">
      <c r="C863" s="194"/>
      <c r="D863" s="194"/>
      <c r="E863" s="194"/>
      <c r="F863" s="194"/>
      <c r="G863" s="225"/>
      <c r="H863" s="225"/>
      <c r="I863" s="194"/>
      <c r="J863" s="194"/>
      <c r="K863" s="194"/>
      <c r="L863" s="194"/>
      <c r="M863" s="194"/>
      <c r="N863" s="194"/>
      <c r="O863" s="194"/>
      <c r="P863" s="194"/>
      <c r="Q863" s="194"/>
      <c r="R863" s="194"/>
      <c r="S863" s="194"/>
      <c r="T863" s="194"/>
      <c r="U863" s="194"/>
      <c r="V863" s="194"/>
      <c r="W863" s="194"/>
      <c r="X863" s="194"/>
    </row>
    <row r="864" spans="3:24" ht="14.25" customHeight="1" x14ac:dyDescent="0.2">
      <c r="C864" s="194"/>
      <c r="D864" s="194"/>
      <c r="E864" s="194"/>
      <c r="F864" s="194"/>
      <c r="G864" s="225"/>
      <c r="H864" s="225"/>
      <c r="I864" s="194"/>
      <c r="J864" s="194"/>
      <c r="K864" s="194"/>
      <c r="L864" s="194"/>
      <c r="M864" s="194"/>
      <c r="N864" s="194"/>
      <c r="O864" s="194"/>
      <c r="P864" s="194"/>
      <c r="Q864" s="194"/>
      <c r="R864" s="194"/>
      <c r="S864" s="194"/>
      <c r="T864" s="194"/>
      <c r="U864" s="194"/>
      <c r="V864" s="194"/>
      <c r="W864" s="194"/>
      <c r="X864" s="194"/>
    </row>
    <row r="865" spans="3:24" ht="14.25" customHeight="1" x14ac:dyDescent="0.2">
      <c r="C865" s="194"/>
      <c r="D865" s="194"/>
      <c r="E865" s="194"/>
      <c r="F865" s="194"/>
      <c r="G865" s="225"/>
      <c r="H865" s="225"/>
      <c r="I865" s="194"/>
      <c r="J865" s="194"/>
      <c r="K865" s="194"/>
      <c r="L865" s="194"/>
      <c r="M865" s="194"/>
      <c r="N865" s="194"/>
      <c r="O865" s="194"/>
      <c r="P865" s="194"/>
      <c r="Q865" s="194"/>
      <c r="R865" s="194"/>
      <c r="S865" s="194"/>
      <c r="T865" s="194"/>
      <c r="U865" s="194"/>
      <c r="V865" s="194"/>
      <c r="W865" s="194"/>
      <c r="X865" s="194"/>
    </row>
    <row r="866" spans="3:24" ht="14.25" customHeight="1" x14ac:dyDescent="0.2">
      <c r="C866" s="194"/>
      <c r="D866" s="194"/>
      <c r="E866" s="194"/>
      <c r="F866" s="194"/>
      <c r="G866" s="225"/>
      <c r="H866" s="225"/>
      <c r="I866" s="194"/>
      <c r="J866" s="194"/>
      <c r="K866" s="194"/>
      <c r="L866" s="194"/>
      <c r="M866" s="194"/>
      <c r="N866" s="194"/>
      <c r="O866" s="194"/>
      <c r="P866" s="194"/>
      <c r="Q866" s="194"/>
      <c r="R866" s="194"/>
      <c r="S866" s="194"/>
      <c r="T866" s="194"/>
      <c r="U866" s="194"/>
      <c r="V866" s="194"/>
      <c r="W866" s="194"/>
      <c r="X866" s="194"/>
    </row>
    <row r="867" spans="3:24" ht="14.25" customHeight="1" x14ac:dyDescent="0.2">
      <c r="C867" s="194"/>
      <c r="D867" s="194"/>
      <c r="E867" s="194"/>
      <c r="F867" s="194"/>
      <c r="G867" s="225"/>
      <c r="H867" s="225"/>
      <c r="I867" s="194"/>
      <c r="J867" s="194"/>
      <c r="K867" s="194"/>
      <c r="L867" s="194"/>
      <c r="M867" s="194"/>
      <c r="N867" s="194"/>
      <c r="O867" s="194"/>
      <c r="P867" s="194"/>
      <c r="Q867" s="194"/>
      <c r="R867" s="194"/>
      <c r="S867" s="194"/>
      <c r="T867" s="194"/>
      <c r="U867" s="194"/>
      <c r="V867" s="194"/>
      <c r="W867" s="194"/>
      <c r="X867" s="194"/>
    </row>
    <row r="868" spans="3:24" ht="14.25" customHeight="1" x14ac:dyDescent="0.2">
      <c r="C868" s="194"/>
      <c r="D868" s="194"/>
      <c r="E868" s="194"/>
      <c r="F868" s="194"/>
      <c r="G868" s="225"/>
      <c r="H868" s="225"/>
      <c r="I868" s="194"/>
      <c r="J868" s="194"/>
      <c r="K868" s="194"/>
      <c r="L868" s="194"/>
      <c r="M868" s="194"/>
      <c r="N868" s="194"/>
      <c r="O868" s="194"/>
      <c r="P868" s="194"/>
      <c r="Q868" s="194"/>
      <c r="R868" s="194"/>
      <c r="S868" s="194"/>
      <c r="T868" s="194"/>
      <c r="U868" s="194"/>
      <c r="V868" s="194"/>
      <c r="W868" s="194"/>
      <c r="X868" s="194"/>
    </row>
    <row r="869" spans="3:24" ht="14.25" customHeight="1" x14ac:dyDescent="0.2">
      <c r="C869" s="194"/>
      <c r="D869" s="194"/>
      <c r="E869" s="194"/>
      <c r="F869" s="194"/>
      <c r="G869" s="225"/>
      <c r="H869" s="225"/>
      <c r="I869" s="194"/>
      <c r="J869" s="194"/>
      <c r="K869" s="194"/>
      <c r="L869" s="194"/>
      <c r="M869" s="194"/>
      <c r="N869" s="194"/>
      <c r="O869" s="194"/>
      <c r="P869" s="194"/>
      <c r="Q869" s="194"/>
      <c r="R869" s="194"/>
      <c r="S869" s="194"/>
      <c r="T869" s="194"/>
      <c r="U869" s="194"/>
      <c r="V869" s="194"/>
      <c r="W869" s="194"/>
      <c r="X869" s="194"/>
    </row>
    <row r="870" spans="3:24" ht="14.25" customHeight="1" x14ac:dyDescent="0.2">
      <c r="C870" s="194"/>
      <c r="D870" s="194"/>
      <c r="E870" s="194"/>
      <c r="F870" s="194"/>
      <c r="G870" s="225"/>
      <c r="H870" s="225"/>
      <c r="I870" s="194"/>
      <c r="J870" s="194"/>
      <c r="K870" s="194"/>
      <c r="L870" s="194"/>
      <c r="M870" s="194"/>
      <c r="N870" s="194"/>
      <c r="O870" s="194"/>
      <c r="P870" s="194"/>
      <c r="Q870" s="194"/>
      <c r="R870" s="194"/>
      <c r="S870" s="194"/>
      <c r="T870" s="194"/>
      <c r="U870" s="194"/>
      <c r="V870" s="194"/>
      <c r="W870" s="194"/>
      <c r="X870" s="194"/>
    </row>
    <row r="871" spans="3:24" ht="14.25" customHeight="1" x14ac:dyDescent="0.2">
      <c r="C871" s="194"/>
      <c r="D871" s="194"/>
      <c r="E871" s="194"/>
      <c r="F871" s="194"/>
      <c r="G871" s="225"/>
      <c r="H871" s="225"/>
      <c r="I871" s="194"/>
      <c r="J871" s="194"/>
      <c r="K871" s="194"/>
      <c r="L871" s="194"/>
      <c r="M871" s="194"/>
      <c r="N871" s="194"/>
      <c r="O871" s="194"/>
      <c r="P871" s="194"/>
      <c r="Q871" s="194"/>
      <c r="R871" s="194"/>
      <c r="S871" s="194"/>
      <c r="T871" s="194"/>
      <c r="U871" s="194"/>
      <c r="V871" s="194"/>
      <c r="W871" s="194"/>
      <c r="X871" s="194"/>
    </row>
    <row r="872" spans="3:24" ht="14.25" customHeight="1" x14ac:dyDescent="0.2">
      <c r="C872" s="194"/>
      <c r="D872" s="194"/>
      <c r="E872" s="194"/>
      <c r="F872" s="194"/>
      <c r="G872" s="225"/>
      <c r="H872" s="225"/>
      <c r="I872" s="194"/>
      <c r="J872" s="194"/>
      <c r="K872" s="194"/>
      <c r="L872" s="194"/>
      <c r="M872" s="194"/>
      <c r="N872" s="194"/>
      <c r="O872" s="194"/>
      <c r="P872" s="194"/>
      <c r="Q872" s="194"/>
      <c r="R872" s="194"/>
      <c r="S872" s="194"/>
      <c r="T872" s="194"/>
      <c r="U872" s="194"/>
      <c r="V872" s="194"/>
      <c r="W872" s="194"/>
      <c r="X872" s="194"/>
    </row>
    <row r="873" spans="3:24" ht="14.25" customHeight="1" x14ac:dyDescent="0.2">
      <c r="C873" s="194"/>
      <c r="D873" s="194"/>
      <c r="E873" s="194"/>
      <c r="F873" s="194"/>
      <c r="G873" s="225"/>
      <c r="H873" s="225"/>
      <c r="I873" s="194"/>
      <c r="J873" s="194"/>
      <c r="K873" s="194"/>
      <c r="L873" s="194"/>
      <c r="M873" s="194"/>
      <c r="N873" s="194"/>
      <c r="O873" s="194"/>
      <c r="P873" s="194"/>
      <c r="Q873" s="194"/>
      <c r="R873" s="194"/>
      <c r="S873" s="194"/>
      <c r="T873" s="194"/>
      <c r="U873" s="194"/>
      <c r="V873" s="194"/>
      <c r="W873" s="194"/>
      <c r="X873" s="194"/>
    </row>
    <row r="874" spans="3:24" ht="14.25" customHeight="1" x14ac:dyDescent="0.2">
      <c r="C874" s="194"/>
      <c r="D874" s="194"/>
      <c r="E874" s="194"/>
      <c r="F874" s="194"/>
      <c r="G874" s="225"/>
      <c r="H874" s="225"/>
      <c r="I874" s="194"/>
      <c r="J874" s="194"/>
      <c r="K874" s="194"/>
      <c r="L874" s="194"/>
      <c r="M874" s="194"/>
      <c r="N874" s="194"/>
      <c r="O874" s="194"/>
      <c r="P874" s="194"/>
      <c r="Q874" s="194"/>
      <c r="R874" s="194"/>
      <c r="S874" s="194"/>
      <c r="T874" s="194"/>
      <c r="U874" s="194"/>
      <c r="V874" s="194"/>
      <c r="W874" s="194"/>
      <c r="X874" s="194"/>
    </row>
    <row r="875" spans="3:24" ht="14.25" customHeight="1" x14ac:dyDescent="0.2">
      <c r="C875" s="194"/>
      <c r="D875" s="194"/>
      <c r="E875" s="194"/>
      <c r="F875" s="194"/>
      <c r="G875" s="225"/>
      <c r="H875" s="225"/>
      <c r="I875" s="194"/>
      <c r="J875" s="194"/>
      <c r="K875" s="194"/>
      <c r="L875" s="194"/>
      <c r="M875" s="194"/>
      <c r="N875" s="194"/>
      <c r="O875" s="194"/>
      <c r="P875" s="194"/>
      <c r="Q875" s="194"/>
      <c r="R875" s="194"/>
      <c r="S875" s="194"/>
      <c r="T875" s="194"/>
      <c r="U875" s="194"/>
      <c r="V875" s="194"/>
      <c r="W875" s="194"/>
      <c r="X875" s="194"/>
    </row>
    <row r="876" spans="3:24" ht="14.25" customHeight="1" x14ac:dyDescent="0.2">
      <c r="C876" s="194"/>
      <c r="D876" s="194"/>
      <c r="E876" s="194"/>
      <c r="F876" s="194"/>
      <c r="G876" s="225"/>
      <c r="H876" s="225"/>
      <c r="I876" s="194"/>
      <c r="J876" s="194"/>
      <c r="K876" s="194"/>
      <c r="L876" s="194"/>
      <c r="M876" s="194"/>
      <c r="N876" s="194"/>
      <c r="O876" s="194"/>
      <c r="P876" s="194"/>
      <c r="Q876" s="194"/>
      <c r="R876" s="194"/>
      <c r="S876" s="194"/>
      <c r="T876" s="194"/>
      <c r="U876" s="194"/>
      <c r="V876" s="194"/>
      <c r="W876" s="194"/>
      <c r="X876" s="194"/>
    </row>
    <row r="877" spans="3:24" ht="14.25" customHeight="1" x14ac:dyDescent="0.2">
      <c r="C877" s="194"/>
      <c r="D877" s="194"/>
      <c r="E877" s="194"/>
      <c r="F877" s="194"/>
      <c r="G877" s="225"/>
      <c r="H877" s="225"/>
      <c r="I877" s="194"/>
      <c r="J877" s="194"/>
      <c r="K877" s="194"/>
      <c r="L877" s="194"/>
      <c r="M877" s="194"/>
      <c r="N877" s="194"/>
      <c r="O877" s="194"/>
      <c r="P877" s="194"/>
      <c r="Q877" s="194"/>
      <c r="R877" s="194"/>
      <c r="S877" s="194"/>
      <c r="T877" s="194"/>
      <c r="U877" s="194"/>
      <c r="V877" s="194"/>
      <c r="W877" s="194"/>
      <c r="X877" s="194"/>
    </row>
    <row r="878" spans="3:24" ht="14.25" customHeight="1" x14ac:dyDescent="0.2">
      <c r="C878" s="194"/>
      <c r="D878" s="194"/>
      <c r="E878" s="194"/>
      <c r="F878" s="194"/>
      <c r="G878" s="225"/>
      <c r="H878" s="225"/>
      <c r="I878" s="194"/>
      <c r="J878" s="194"/>
      <c r="K878" s="194"/>
      <c r="L878" s="194"/>
      <c r="M878" s="194"/>
      <c r="N878" s="194"/>
      <c r="O878" s="194"/>
      <c r="P878" s="194"/>
      <c r="Q878" s="194"/>
      <c r="R878" s="194"/>
      <c r="S878" s="194"/>
      <c r="T878" s="194"/>
      <c r="U878" s="194"/>
      <c r="V878" s="194"/>
      <c r="W878" s="194"/>
      <c r="X878" s="194"/>
    </row>
    <row r="879" spans="3:24" ht="14.25" customHeight="1" x14ac:dyDescent="0.2">
      <c r="C879" s="194"/>
      <c r="D879" s="194"/>
      <c r="E879" s="194"/>
      <c r="F879" s="194"/>
      <c r="G879" s="225"/>
      <c r="H879" s="225"/>
      <c r="I879" s="194"/>
      <c r="J879" s="194"/>
      <c r="K879" s="194"/>
      <c r="L879" s="194"/>
      <c r="M879" s="194"/>
      <c r="N879" s="194"/>
      <c r="O879" s="194"/>
      <c r="P879" s="194"/>
      <c r="Q879" s="194"/>
      <c r="R879" s="194"/>
      <c r="S879" s="194"/>
      <c r="T879" s="194"/>
      <c r="U879" s="194"/>
      <c r="V879" s="194"/>
      <c r="W879" s="194"/>
      <c r="X879" s="194"/>
    </row>
    <row r="880" spans="3:24" ht="14.25" customHeight="1" x14ac:dyDescent="0.2">
      <c r="C880" s="194"/>
      <c r="D880" s="194"/>
      <c r="E880" s="194"/>
      <c r="F880" s="194"/>
      <c r="G880" s="225"/>
      <c r="H880" s="225"/>
      <c r="I880" s="194"/>
      <c r="J880" s="194"/>
      <c r="K880" s="194"/>
      <c r="L880" s="194"/>
      <c r="M880" s="194"/>
      <c r="N880" s="194"/>
      <c r="O880" s="194"/>
      <c r="P880" s="194"/>
      <c r="Q880" s="194"/>
      <c r="R880" s="194"/>
      <c r="S880" s="194"/>
      <c r="T880" s="194"/>
      <c r="U880" s="194"/>
      <c r="V880" s="194"/>
      <c r="W880" s="194"/>
      <c r="X880" s="194"/>
    </row>
    <row r="881" spans="3:24" ht="14.25" customHeight="1" x14ac:dyDescent="0.2">
      <c r="C881" s="194"/>
      <c r="D881" s="194"/>
      <c r="E881" s="194"/>
      <c r="F881" s="194"/>
      <c r="G881" s="225"/>
      <c r="H881" s="225"/>
      <c r="I881" s="194"/>
      <c r="J881" s="194"/>
      <c r="K881" s="194"/>
      <c r="L881" s="194"/>
      <c r="M881" s="194"/>
      <c r="N881" s="194"/>
      <c r="O881" s="194"/>
      <c r="P881" s="194"/>
      <c r="Q881" s="194"/>
      <c r="R881" s="194"/>
      <c r="S881" s="194"/>
      <c r="T881" s="194"/>
      <c r="U881" s="194"/>
      <c r="V881" s="194"/>
      <c r="W881" s="194"/>
      <c r="X881" s="194"/>
    </row>
    <row r="882" spans="3:24" ht="14.25" customHeight="1" x14ac:dyDescent="0.2">
      <c r="C882" s="194"/>
      <c r="D882" s="194"/>
      <c r="E882" s="194"/>
      <c r="F882" s="194"/>
      <c r="G882" s="225"/>
      <c r="H882" s="225"/>
      <c r="I882" s="194"/>
      <c r="J882" s="194"/>
      <c r="K882" s="194"/>
      <c r="L882" s="194"/>
      <c r="M882" s="194"/>
      <c r="N882" s="194"/>
      <c r="O882" s="194"/>
      <c r="P882" s="194"/>
      <c r="Q882" s="194"/>
      <c r="R882" s="194"/>
      <c r="S882" s="194"/>
      <c r="T882" s="194"/>
      <c r="U882" s="194"/>
      <c r="V882" s="194"/>
      <c r="W882" s="194"/>
      <c r="X882" s="194"/>
    </row>
    <row r="883" spans="3:24" ht="14.25" customHeight="1" x14ac:dyDescent="0.2">
      <c r="C883" s="194"/>
      <c r="D883" s="194"/>
      <c r="E883" s="194"/>
      <c r="F883" s="194"/>
      <c r="G883" s="225"/>
      <c r="H883" s="225"/>
      <c r="I883" s="194"/>
      <c r="J883" s="194"/>
      <c r="K883" s="194"/>
      <c r="L883" s="194"/>
      <c r="M883" s="194"/>
      <c r="N883" s="194"/>
      <c r="O883" s="194"/>
      <c r="P883" s="194"/>
      <c r="Q883" s="194"/>
      <c r="R883" s="194"/>
      <c r="S883" s="194"/>
      <c r="T883" s="194"/>
      <c r="U883" s="194"/>
      <c r="V883" s="194"/>
      <c r="W883" s="194"/>
      <c r="X883" s="194"/>
    </row>
    <row r="884" spans="3:24" ht="14.25" customHeight="1" x14ac:dyDescent="0.2">
      <c r="C884" s="194"/>
      <c r="D884" s="194"/>
      <c r="E884" s="194"/>
      <c r="F884" s="194"/>
      <c r="G884" s="225"/>
      <c r="H884" s="225"/>
      <c r="I884" s="194"/>
      <c r="J884" s="194"/>
      <c r="K884" s="194"/>
      <c r="L884" s="194"/>
      <c r="M884" s="194"/>
      <c r="N884" s="194"/>
      <c r="O884" s="194"/>
      <c r="P884" s="194"/>
      <c r="Q884" s="194"/>
      <c r="R884" s="194"/>
      <c r="S884" s="194"/>
      <c r="T884" s="194"/>
      <c r="U884" s="194"/>
      <c r="V884" s="194"/>
      <c r="W884" s="194"/>
      <c r="X884" s="194"/>
    </row>
    <row r="885" spans="3:24" ht="14.25" customHeight="1" x14ac:dyDescent="0.2">
      <c r="C885" s="194"/>
      <c r="D885" s="194"/>
      <c r="E885" s="194"/>
      <c r="F885" s="194"/>
      <c r="G885" s="225"/>
      <c r="H885" s="225"/>
      <c r="I885" s="194"/>
      <c r="J885" s="194"/>
      <c r="K885" s="194"/>
      <c r="L885" s="194"/>
      <c r="M885" s="194"/>
      <c r="N885" s="194"/>
      <c r="O885" s="194"/>
      <c r="P885" s="194"/>
      <c r="Q885" s="194"/>
      <c r="R885" s="194"/>
      <c r="S885" s="194"/>
      <c r="T885" s="194"/>
      <c r="U885" s="194"/>
      <c r="V885" s="194"/>
      <c r="W885" s="194"/>
      <c r="X885" s="194"/>
    </row>
    <row r="886" spans="3:24" ht="14.25" customHeight="1" x14ac:dyDescent="0.2">
      <c r="C886" s="194"/>
      <c r="D886" s="194"/>
      <c r="E886" s="194"/>
      <c r="F886" s="194"/>
      <c r="G886" s="225"/>
      <c r="H886" s="225"/>
      <c r="I886" s="194"/>
      <c r="J886" s="194"/>
      <c r="K886" s="194"/>
      <c r="L886" s="194"/>
      <c r="M886" s="194"/>
      <c r="N886" s="194"/>
      <c r="O886" s="194"/>
      <c r="P886" s="194"/>
      <c r="Q886" s="194"/>
      <c r="R886" s="194"/>
      <c r="S886" s="194"/>
      <c r="T886" s="194"/>
      <c r="U886" s="194"/>
      <c r="V886" s="194"/>
      <c r="W886" s="194"/>
      <c r="X886" s="194"/>
    </row>
    <row r="887" spans="3:24" ht="14.25" customHeight="1" x14ac:dyDescent="0.2">
      <c r="C887" s="194"/>
      <c r="D887" s="194"/>
      <c r="E887" s="194"/>
      <c r="F887" s="194"/>
      <c r="G887" s="225"/>
      <c r="H887" s="225"/>
      <c r="I887" s="194"/>
      <c r="J887" s="194"/>
      <c r="K887" s="194"/>
      <c r="L887" s="194"/>
      <c r="M887" s="194"/>
      <c r="N887" s="194"/>
      <c r="O887" s="194"/>
      <c r="P887" s="194"/>
      <c r="Q887" s="194"/>
      <c r="R887" s="194"/>
      <c r="S887" s="194"/>
      <c r="T887" s="194"/>
      <c r="U887" s="194"/>
      <c r="V887" s="194"/>
      <c r="W887" s="194"/>
      <c r="X887" s="194"/>
    </row>
    <row r="888" spans="3:24" ht="14.25" customHeight="1" x14ac:dyDescent="0.2">
      <c r="C888" s="194"/>
      <c r="D888" s="194"/>
      <c r="E888" s="194"/>
      <c r="F888" s="194"/>
      <c r="G888" s="225"/>
      <c r="H888" s="225"/>
      <c r="I888" s="194"/>
      <c r="J888" s="194"/>
      <c r="K888" s="194"/>
      <c r="L888" s="194"/>
      <c r="M888" s="194"/>
      <c r="N888" s="194"/>
      <c r="O888" s="194"/>
      <c r="P888" s="194"/>
      <c r="Q888" s="194"/>
      <c r="R888" s="194"/>
      <c r="S888" s="194"/>
      <c r="T888" s="194"/>
      <c r="U888" s="194"/>
      <c r="V888" s="194"/>
      <c r="W888" s="194"/>
      <c r="X888" s="194"/>
    </row>
    <row r="889" spans="3:24" ht="14.25" customHeight="1" x14ac:dyDescent="0.2">
      <c r="C889" s="194"/>
      <c r="D889" s="194"/>
      <c r="E889" s="194"/>
      <c r="F889" s="194"/>
      <c r="G889" s="225"/>
      <c r="H889" s="225"/>
      <c r="I889" s="194"/>
      <c r="J889" s="194"/>
      <c r="K889" s="194"/>
      <c r="L889" s="194"/>
      <c r="M889" s="194"/>
      <c r="N889" s="194"/>
      <c r="O889" s="194"/>
      <c r="P889" s="194"/>
      <c r="Q889" s="194"/>
      <c r="R889" s="194"/>
      <c r="S889" s="194"/>
      <c r="T889" s="194"/>
      <c r="U889" s="194"/>
      <c r="V889" s="194"/>
      <c r="W889" s="194"/>
      <c r="X889" s="194"/>
    </row>
    <row r="890" spans="3:24" ht="14.25" customHeight="1" x14ac:dyDescent="0.2">
      <c r="C890" s="194"/>
      <c r="D890" s="194"/>
      <c r="E890" s="194"/>
      <c r="F890" s="194"/>
      <c r="G890" s="225"/>
      <c r="H890" s="225"/>
      <c r="I890" s="194"/>
      <c r="J890" s="194"/>
      <c r="K890" s="194"/>
      <c r="L890" s="194"/>
      <c r="M890" s="194"/>
      <c r="N890" s="194"/>
      <c r="O890" s="194"/>
      <c r="P890" s="194"/>
      <c r="Q890" s="194"/>
      <c r="R890" s="194"/>
      <c r="S890" s="194"/>
      <c r="T890" s="194"/>
      <c r="U890" s="194"/>
      <c r="V890" s="194"/>
      <c r="W890" s="194"/>
      <c r="X890" s="194"/>
    </row>
    <row r="891" spans="3:24" ht="14.25" customHeight="1" x14ac:dyDescent="0.2">
      <c r="C891" s="194"/>
      <c r="D891" s="194"/>
      <c r="E891" s="194"/>
      <c r="F891" s="194"/>
      <c r="G891" s="225"/>
      <c r="H891" s="225"/>
      <c r="I891" s="194"/>
      <c r="J891" s="194"/>
      <c r="K891" s="194"/>
      <c r="L891" s="194"/>
      <c r="M891" s="194"/>
      <c r="N891" s="194"/>
      <c r="O891" s="194"/>
      <c r="P891" s="194"/>
      <c r="Q891" s="194"/>
      <c r="R891" s="194"/>
      <c r="S891" s="194"/>
      <c r="T891" s="194"/>
      <c r="U891" s="194"/>
      <c r="V891" s="194"/>
      <c r="W891" s="194"/>
      <c r="X891" s="194"/>
    </row>
    <row r="892" spans="3:24" ht="14.25" customHeight="1" x14ac:dyDescent="0.2">
      <c r="C892" s="194"/>
      <c r="D892" s="194"/>
      <c r="E892" s="194"/>
      <c r="F892" s="194"/>
      <c r="G892" s="225"/>
      <c r="H892" s="225"/>
      <c r="I892" s="194"/>
      <c r="J892" s="194"/>
      <c r="K892" s="194"/>
      <c r="L892" s="194"/>
      <c r="M892" s="194"/>
      <c r="N892" s="194"/>
      <c r="O892" s="194"/>
      <c r="P892" s="194"/>
      <c r="Q892" s="194"/>
      <c r="R892" s="194"/>
      <c r="S892" s="194"/>
      <c r="T892" s="194"/>
      <c r="U892" s="194"/>
      <c r="V892" s="194"/>
      <c r="W892" s="194"/>
      <c r="X892" s="194"/>
    </row>
    <row r="893" spans="3:24" ht="14.25" customHeight="1" x14ac:dyDescent="0.2">
      <c r="C893" s="194"/>
      <c r="D893" s="194"/>
      <c r="E893" s="194"/>
      <c r="F893" s="194"/>
      <c r="G893" s="225"/>
      <c r="H893" s="225"/>
      <c r="I893" s="194"/>
      <c r="J893" s="194"/>
      <c r="K893" s="194"/>
      <c r="L893" s="194"/>
      <c r="M893" s="194"/>
      <c r="N893" s="194"/>
      <c r="O893" s="194"/>
      <c r="P893" s="194"/>
      <c r="Q893" s="194"/>
      <c r="R893" s="194"/>
      <c r="S893" s="194"/>
      <c r="T893" s="194"/>
      <c r="U893" s="194"/>
      <c r="V893" s="194"/>
      <c r="W893" s="194"/>
      <c r="X893" s="194"/>
    </row>
    <row r="894" spans="3:24" ht="14.25" customHeight="1" x14ac:dyDescent="0.2">
      <c r="C894" s="194"/>
      <c r="D894" s="194"/>
      <c r="E894" s="194"/>
      <c r="F894" s="194"/>
      <c r="G894" s="225"/>
      <c r="H894" s="225"/>
      <c r="I894" s="194"/>
      <c r="J894" s="194"/>
      <c r="K894" s="194"/>
      <c r="L894" s="194"/>
      <c r="M894" s="194"/>
      <c r="N894" s="194"/>
      <c r="O894" s="194"/>
      <c r="P894" s="194"/>
      <c r="Q894" s="194"/>
      <c r="R894" s="194"/>
      <c r="S894" s="194"/>
      <c r="T894" s="194"/>
      <c r="U894" s="194"/>
      <c r="V894" s="194"/>
      <c r="W894" s="194"/>
      <c r="X894" s="194"/>
    </row>
    <row r="895" spans="3:24" ht="14.25" customHeight="1" x14ac:dyDescent="0.2">
      <c r="C895" s="194"/>
      <c r="D895" s="194"/>
      <c r="E895" s="194"/>
      <c r="F895" s="194"/>
      <c r="G895" s="225"/>
      <c r="H895" s="225"/>
      <c r="I895" s="194"/>
      <c r="J895" s="194"/>
      <c r="K895" s="194"/>
      <c r="L895" s="194"/>
      <c r="M895" s="194"/>
      <c r="N895" s="194"/>
      <c r="O895" s="194"/>
      <c r="P895" s="194"/>
      <c r="Q895" s="194"/>
      <c r="R895" s="194"/>
      <c r="S895" s="194"/>
      <c r="T895" s="194"/>
      <c r="U895" s="194"/>
      <c r="V895" s="194"/>
      <c r="W895" s="194"/>
      <c r="X895" s="194"/>
    </row>
    <row r="896" spans="3:24" ht="14.25" customHeight="1" x14ac:dyDescent="0.2">
      <c r="C896" s="194"/>
      <c r="D896" s="194"/>
      <c r="E896" s="194"/>
      <c r="F896" s="194"/>
      <c r="G896" s="225"/>
      <c r="H896" s="225"/>
      <c r="I896" s="194"/>
      <c r="J896" s="194"/>
      <c r="K896" s="194"/>
      <c r="L896" s="194"/>
      <c r="M896" s="194"/>
      <c r="N896" s="194"/>
      <c r="O896" s="194"/>
      <c r="P896" s="194"/>
      <c r="Q896" s="194"/>
      <c r="R896" s="194"/>
      <c r="S896" s="194"/>
      <c r="T896" s="194"/>
      <c r="U896" s="194"/>
      <c r="V896" s="194"/>
      <c r="W896" s="194"/>
      <c r="X896" s="194"/>
    </row>
    <row r="897" spans="3:24" ht="14.25" customHeight="1" x14ac:dyDescent="0.2">
      <c r="C897" s="194"/>
      <c r="D897" s="194"/>
      <c r="E897" s="194"/>
      <c r="F897" s="194"/>
      <c r="G897" s="225"/>
      <c r="H897" s="225"/>
      <c r="I897" s="194"/>
      <c r="J897" s="194"/>
      <c r="K897" s="194"/>
      <c r="L897" s="194"/>
      <c r="M897" s="194"/>
      <c r="N897" s="194"/>
      <c r="O897" s="194"/>
      <c r="P897" s="194"/>
      <c r="Q897" s="194"/>
      <c r="R897" s="194"/>
      <c r="S897" s="194"/>
      <c r="T897" s="194"/>
      <c r="U897" s="194"/>
      <c r="V897" s="194"/>
      <c r="W897" s="194"/>
      <c r="X897" s="194"/>
    </row>
    <row r="898" spans="3:24" ht="14.25" customHeight="1" x14ac:dyDescent="0.2">
      <c r="C898" s="194"/>
      <c r="D898" s="194"/>
      <c r="E898" s="194"/>
      <c r="F898" s="194"/>
      <c r="G898" s="225"/>
      <c r="H898" s="225"/>
      <c r="I898" s="194"/>
      <c r="J898" s="194"/>
      <c r="K898" s="194"/>
      <c r="L898" s="194"/>
      <c r="M898" s="194"/>
      <c r="N898" s="194"/>
      <c r="O898" s="194"/>
      <c r="P898" s="194"/>
      <c r="Q898" s="194"/>
      <c r="R898" s="194"/>
      <c r="S898" s="194"/>
      <c r="T898" s="194"/>
      <c r="U898" s="194"/>
      <c r="V898" s="194"/>
      <c r="W898" s="194"/>
      <c r="X898" s="194"/>
    </row>
    <row r="899" spans="3:24" ht="14.25" customHeight="1" x14ac:dyDescent="0.2">
      <c r="C899" s="194"/>
      <c r="D899" s="194"/>
      <c r="E899" s="194"/>
      <c r="F899" s="194"/>
      <c r="G899" s="225"/>
      <c r="H899" s="225"/>
      <c r="I899" s="194"/>
      <c r="J899" s="194"/>
      <c r="K899" s="194"/>
      <c r="L899" s="194"/>
      <c r="M899" s="194"/>
      <c r="N899" s="194"/>
      <c r="O899" s="194"/>
      <c r="P899" s="194"/>
      <c r="Q899" s="194"/>
      <c r="R899" s="194"/>
      <c r="S899" s="194"/>
      <c r="T899" s="194"/>
      <c r="U899" s="194"/>
      <c r="V899" s="194"/>
      <c r="W899" s="194"/>
      <c r="X899" s="194"/>
    </row>
    <row r="900" spans="3:24" ht="14.25" customHeight="1" x14ac:dyDescent="0.2">
      <c r="C900" s="194"/>
      <c r="D900" s="194"/>
      <c r="E900" s="194"/>
      <c r="F900" s="194"/>
      <c r="G900" s="225"/>
      <c r="H900" s="225"/>
      <c r="I900" s="194"/>
      <c r="J900" s="194"/>
      <c r="K900" s="194"/>
      <c r="L900" s="194"/>
      <c r="M900" s="194"/>
      <c r="N900" s="194"/>
      <c r="O900" s="194"/>
      <c r="P900" s="194"/>
      <c r="Q900" s="194"/>
      <c r="R900" s="194"/>
      <c r="S900" s="194"/>
      <c r="T900" s="194"/>
      <c r="U900" s="194"/>
      <c r="V900" s="194"/>
      <c r="W900" s="194"/>
      <c r="X900" s="194"/>
    </row>
    <row r="901" spans="3:24" ht="14.25" customHeight="1" x14ac:dyDescent="0.2">
      <c r="C901" s="194"/>
      <c r="D901" s="194"/>
      <c r="E901" s="194"/>
      <c r="F901" s="194"/>
      <c r="G901" s="225"/>
      <c r="H901" s="225"/>
      <c r="I901" s="194"/>
      <c r="J901" s="194"/>
      <c r="K901" s="194"/>
      <c r="L901" s="194"/>
      <c r="M901" s="194"/>
      <c r="N901" s="194"/>
      <c r="O901" s="194"/>
      <c r="P901" s="194"/>
      <c r="Q901" s="194"/>
      <c r="R901" s="194"/>
      <c r="S901" s="194"/>
      <c r="T901" s="194"/>
      <c r="U901" s="194"/>
      <c r="V901" s="194"/>
      <c r="W901" s="194"/>
      <c r="X901" s="194"/>
    </row>
    <row r="902" spans="3:24" ht="14.25" customHeight="1" x14ac:dyDescent="0.2">
      <c r="C902" s="194"/>
      <c r="D902" s="194"/>
      <c r="E902" s="194"/>
      <c r="F902" s="194"/>
      <c r="G902" s="225"/>
      <c r="H902" s="225"/>
      <c r="I902" s="194"/>
      <c r="J902" s="194"/>
      <c r="K902" s="194"/>
      <c r="L902" s="194"/>
      <c r="M902" s="194"/>
      <c r="N902" s="194"/>
      <c r="O902" s="194"/>
      <c r="P902" s="194"/>
      <c r="Q902" s="194"/>
      <c r="R902" s="194"/>
      <c r="S902" s="194"/>
      <c r="T902" s="194"/>
      <c r="U902" s="194"/>
      <c r="V902" s="194"/>
      <c r="W902" s="194"/>
      <c r="X902" s="194"/>
    </row>
    <row r="903" spans="3:24" ht="14.25" customHeight="1" x14ac:dyDescent="0.2">
      <c r="C903" s="194"/>
      <c r="D903" s="194"/>
      <c r="E903" s="194"/>
      <c r="F903" s="194"/>
      <c r="G903" s="225"/>
      <c r="H903" s="225"/>
      <c r="I903" s="194"/>
      <c r="J903" s="194"/>
      <c r="K903" s="194"/>
      <c r="L903" s="194"/>
      <c r="M903" s="194"/>
      <c r="N903" s="194"/>
      <c r="O903" s="194"/>
      <c r="P903" s="194"/>
      <c r="Q903" s="194"/>
      <c r="R903" s="194"/>
      <c r="S903" s="194"/>
      <c r="T903" s="194"/>
      <c r="U903" s="194"/>
      <c r="V903" s="194"/>
      <c r="W903" s="194"/>
      <c r="X903" s="194"/>
    </row>
    <row r="904" spans="3:24" ht="14.25" customHeight="1" x14ac:dyDescent="0.2">
      <c r="C904" s="194"/>
      <c r="D904" s="194"/>
      <c r="E904" s="194"/>
      <c r="F904" s="194"/>
      <c r="G904" s="225"/>
      <c r="H904" s="225"/>
      <c r="I904" s="194"/>
      <c r="J904" s="194"/>
      <c r="K904" s="194"/>
      <c r="L904" s="194"/>
      <c r="M904" s="194"/>
      <c r="N904" s="194"/>
      <c r="O904" s="194"/>
      <c r="P904" s="194"/>
      <c r="Q904" s="194"/>
      <c r="R904" s="194"/>
      <c r="S904" s="194"/>
      <c r="T904" s="194"/>
      <c r="U904" s="194"/>
      <c r="V904" s="194"/>
      <c r="W904" s="194"/>
      <c r="X904" s="194"/>
    </row>
    <row r="905" spans="3:24" ht="14.25" customHeight="1" x14ac:dyDescent="0.2">
      <c r="C905" s="194"/>
      <c r="D905" s="194"/>
      <c r="E905" s="194"/>
      <c r="F905" s="194"/>
      <c r="G905" s="225"/>
      <c r="H905" s="225"/>
      <c r="I905" s="194"/>
      <c r="J905" s="194"/>
      <c r="K905" s="194"/>
      <c r="L905" s="194"/>
      <c r="M905" s="194"/>
      <c r="N905" s="194"/>
      <c r="O905" s="194"/>
      <c r="P905" s="194"/>
      <c r="Q905" s="194"/>
      <c r="R905" s="194"/>
      <c r="S905" s="194"/>
      <c r="T905" s="194"/>
      <c r="U905" s="194"/>
      <c r="V905" s="194"/>
      <c r="W905" s="194"/>
      <c r="X905" s="194"/>
    </row>
    <row r="906" spans="3:24" ht="14.25" customHeight="1" x14ac:dyDescent="0.2">
      <c r="C906" s="194"/>
      <c r="D906" s="194"/>
      <c r="E906" s="194"/>
      <c r="F906" s="194"/>
      <c r="G906" s="225"/>
      <c r="H906" s="225"/>
      <c r="I906" s="194"/>
      <c r="J906" s="194"/>
      <c r="K906" s="194"/>
      <c r="L906" s="194"/>
      <c r="M906" s="194"/>
      <c r="N906" s="194"/>
      <c r="O906" s="194"/>
      <c r="P906" s="194"/>
      <c r="Q906" s="194"/>
      <c r="R906" s="194"/>
      <c r="S906" s="194"/>
      <c r="T906" s="194"/>
      <c r="U906" s="194"/>
      <c r="V906" s="194"/>
      <c r="W906" s="194"/>
      <c r="X906" s="194"/>
    </row>
    <row r="907" spans="3:24" ht="14.25" customHeight="1" x14ac:dyDescent="0.2">
      <c r="C907" s="194"/>
      <c r="D907" s="194"/>
      <c r="E907" s="194"/>
      <c r="F907" s="194"/>
      <c r="G907" s="225"/>
      <c r="H907" s="225"/>
      <c r="I907" s="194"/>
      <c r="J907" s="194"/>
      <c r="K907" s="194"/>
      <c r="L907" s="194"/>
      <c r="M907" s="194"/>
      <c r="N907" s="194"/>
      <c r="O907" s="194"/>
      <c r="P907" s="194"/>
      <c r="Q907" s="194"/>
      <c r="R907" s="194"/>
      <c r="S907" s="194"/>
      <c r="T907" s="194"/>
      <c r="U907" s="194"/>
      <c r="V907" s="194"/>
      <c r="W907" s="194"/>
      <c r="X907" s="194"/>
    </row>
    <row r="908" spans="3:24" ht="14.25" customHeight="1" x14ac:dyDescent="0.2">
      <c r="C908" s="194"/>
      <c r="D908" s="194"/>
      <c r="E908" s="194"/>
      <c r="F908" s="194"/>
      <c r="G908" s="225"/>
      <c r="H908" s="225"/>
      <c r="I908" s="194"/>
      <c r="J908" s="194"/>
      <c r="K908" s="194"/>
      <c r="L908" s="194"/>
      <c r="M908" s="194"/>
      <c r="N908" s="194"/>
      <c r="O908" s="194"/>
      <c r="P908" s="194"/>
      <c r="Q908" s="194"/>
      <c r="R908" s="194"/>
      <c r="S908" s="194"/>
      <c r="T908" s="194"/>
      <c r="U908" s="194"/>
      <c r="V908" s="194"/>
      <c r="W908" s="194"/>
      <c r="X908" s="194"/>
    </row>
    <row r="909" spans="3:24" ht="14.25" customHeight="1" x14ac:dyDescent="0.2">
      <c r="C909" s="194"/>
      <c r="D909" s="194"/>
      <c r="E909" s="194"/>
      <c r="F909" s="194"/>
      <c r="G909" s="225"/>
      <c r="H909" s="225"/>
      <c r="I909" s="194"/>
      <c r="J909" s="194"/>
      <c r="K909" s="194"/>
      <c r="L909" s="194"/>
      <c r="M909" s="194"/>
      <c r="N909" s="194"/>
      <c r="O909" s="194"/>
      <c r="P909" s="194"/>
      <c r="Q909" s="194"/>
      <c r="R909" s="194"/>
      <c r="S909" s="194"/>
      <c r="T909" s="194"/>
      <c r="U909" s="194"/>
      <c r="V909" s="194"/>
      <c r="W909" s="194"/>
      <c r="X909" s="194"/>
    </row>
    <row r="910" spans="3:24" ht="14.25" customHeight="1" x14ac:dyDescent="0.2">
      <c r="C910" s="194"/>
      <c r="D910" s="194"/>
      <c r="E910" s="194"/>
      <c r="F910" s="194"/>
      <c r="G910" s="225"/>
      <c r="H910" s="225"/>
      <c r="I910" s="194"/>
      <c r="J910" s="194"/>
      <c r="K910" s="194"/>
      <c r="L910" s="194"/>
      <c r="M910" s="194"/>
      <c r="N910" s="194"/>
      <c r="O910" s="194"/>
      <c r="P910" s="194"/>
      <c r="Q910" s="194"/>
      <c r="R910" s="194"/>
      <c r="S910" s="194"/>
      <c r="T910" s="194"/>
      <c r="U910" s="194"/>
      <c r="V910" s="194"/>
      <c r="W910" s="194"/>
      <c r="X910" s="194"/>
    </row>
    <row r="911" spans="3:24" ht="14.25" customHeight="1" x14ac:dyDescent="0.2">
      <c r="C911" s="194"/>
      <c r="D911" s="194"/>
      <c r="E911" s="194"/>
      <c r="F911" s="194"/>
      <c r="G911" s="225"/>
      <c r="H911" s="225"/>
      <c r="I911" s="194"/>
      <c r="J911" s="194"/>
      <c r="K911" s="194"/>
      <c r="L911" s="194"/>
      <c r="M911" s="194"/>
      <c r="N911" s="194"/>
      <c r="O911" s="194"/>
      <c r="P911" s="194"/>
      <c r="Q911" s="194"/>
      <c r="R911" s="194"/>
      <c r="S911" s="194"/>
      <c r="T911" s="194"/>
      <c r="U911" s="194"/>
      <c r="V911" s="194"/>
      <c r="W911" s="194"/>
      <c r="X911" s="194"/>
    </row>
    <row r="912" spans="3:24" ht="14.25" customHeight="1" x14ac:dyDescent="0.2">
      <c r="C912" s="194"/>
      <c r="D912" s="194"/>
      <c r="E912" s="194"/>
      <c r="F912" s="194"/>
      <c r="G912" s="225"/>
      <c r="H912" s="225"/>
      <c r="I912" s="194"/>
      <c r="J912" s="194"/>
      <c r="K912" s="194"/>
      <c r="L912" s="194"/>
      <c r="M912" s="194"/>
      <c r="N912" s="194"/>
      <c r="O912" s="194"/>
      <c r="P912" s="194"/>
      <c r="Q912" s="194"/>
      <c r="R912" s="194"/>
      <c r="S912" s="194"/>
      <c r="T912" s="194"/>
      <c r="U912" s="194"/>
      <c r="V912" s="194"/>
      <c r="W912" s="194"/>
      <c r="X912" s="194"/>
    </row>
    <row r="913" spans="3:24" ht="14.25" customHeight="1" x14ac:dyDescent="0.2">
      <c r="C913" s="194"/>
      <c r="D913" s="194"/>
      <c r="E913" s="194"/>
      <c r="F913" s="194"/>
      <c r="G913" s="225"/>
      <c r="H913" s="225"/>
      <c r="I913" s="194"/>
      <c r="J913" s="194"/>
      <c r="K913" s="194"/>
      <c r="L913" s="194"/>
      <c r="M913" s="194"/>
      <c r="N913" s="194"/>
      <c r="O913" s="194"/>
      <c r="P913" s="194"/>
      <c r="Q913" s="194"/>
      <c r="R913" s="194"/>
      <c r="S913" s="194"/>
      <c r="T913" s="194"/>
      <c r="U913" s="194"/>
      <c r="V913" s="194"/>
      <c r="W913" s="194"/>
      <c r="X913" s="194"/>
    </row>
    <row r="914" spans="3:24" ht="14.25" customHeight="1" x14ac:dyDescent="0.2">
      <c r="C914" s="194"/>
      <c r="D914" s="194"/>
      <c r="E914" s="194"/>
      <c r="F914" s="194"/>
      <c r="G914" s="225"/>
      <c r="H914" s="225"/>
      <c r="I914" s="194"/>
      <c r="J914" s="194"/>
      <c r="K914" s="194"/>
      <c r="L914" s="194"/>
      <c r="M914" s="194"/>
      <c r="N914" s="194"/>
      <c r="O914" s="194"/>
      <c r="P914" s="194"/>
      <c r="Q914" s="194"/>
      <c r="R914" s="194"/>
      <c r="S914" s="194"/>
      <c r="T914" s="194"/>
      <c r="U914" s="194"/>
      <c r="V914" s="194"/>
      <c r="W914" s="194"/>
      <c r="X914" s="194"/>
    </row>
    <row r="915" spans="3:24" ht="14.25" customHeight="1" x14ac:dyDescent="0.2">
      <c r="C915" s="194"/>
      <c r="D915" s="194"/>
      <c r="E915" s="194"/>
      <c r="F915" s="194"/>
      <c r="G915" s="225"/>
      <c r="H915" s="225"/>
      <c r="I915" s="194"/>
      <c r="J915" s="194"/>
      <c r="K915" s="194"/>
      <c r="L915" s="194"/>
      <c r="M915" s="194"/>
      <c r="N915" s="194"/>
      <c r="O915" s="194"/>
      <c r="P915" s="194"/>
      <c r="Q915" s="194"/>
      <c r="R915" s="194"/>
      <c r="S915" s="194"/>
      <c r="T915" s="194"/>
      <c r="U915" s="194"/>
      <c r="V915" s="194"/>
      <c r="W915" s="194"/>
      <c r="X915" s="194"/>
    </row>
    <row r="916" spans="3:24" ht="14.25" customHeight="1" x14ac:dyDescent="0.2">
      <c r="C916" s="194"/>
      <c r="D916" s="194"/>
      <c r="E916" s="194"/>
      <c r="F916" s="194"/>
      <c r="G916" s="225"/>
      <c r="H916" s="225"/>
      <c r="I916" s="194"/>
      <c r="J916" s="194"/>
      <c r="K916" s="194"/>
      <c r="L916" s="194"/>
      <c r="M916" s="194"/>
      <c r="N916" s="194"/>
      <c r="O916" s="194"/>
      <c r="P916" s="194"/>
      <c r="Q916" s="194"/>
      <c r="R916" s="194"/>
      <c r="S916" s="194"/>
      <c r="T916" s="194"/>
      <c r="U916" s="194"/>
      <c r="V916" s="194"/>
      <c r="W916" s="194"/>
      <c r="X916" s="194"/>
    </row>
    <row r="917" spans="3:24" ht="14.25" customHeight="1" x14ac:dyDescent="0.2">
      <c r="C917" s="194"/>
      <c r="D917" s="194"/>
      <c r="E917" s="194"/>
      <c r="F917" s="194"/>
      <c r="G917" s="225"/>
      <c r="H917" s="225"/>
      <c r="I917" s="194"/>
      <c r="J917" s="194"/>
      <c r="K917" s="194"/>
      <c r="L917" s="194"/>
      <c r="M917" s="194"/>
      <c r="N917" s="194"/>
      <c r="O917" s="194"/>
      <c r="P917" s="194"/>
      <c r="Q917" s="194"/>
      <c r="R917" s="194"/>
      <c r="S917" s="194"/>
      <c r="T917" s="194"/>
      <c r="U917" s="194"/>
      <c r="V917" s="194"/>
      <c r="W917" s="194"/>
      <c r="X917" s="194"/>
    </row>
    <row r="918" spans="3:24" ht="14.25" customHeight="1" x14ac:dyDescent="0.2">
      <c r="C918" s="194"/>
      <c r="D918" s="194"/>
      <c r="E918" s="194"/>
      <c r="F918" s="194"/>
      <c r="G918" s="225"/>
      <c r="H918" s="225"/>
      <c r="I918" s="194"/>
      <c r="J918" s="194"/>
      <c r="K918" s="194"/>
      <c r="L918" s="194"/>
      <c r="M918" s="194"/>
      <c r="N918" s="194"/>
      <c r="O918" s="194"/>
      <c r="P918" s="194"/>
      <c r="Q918" s="194"/>
      <c r="R918" s="194"/>
      <c r="S918" s="194"/>
      <c r="T918" s="194"/>
      <c r="U918" s="194"/>
      <c r="V918" s="194"/>
      <c r="W918" s="194"/>
      <c r="X918" s="194"/>
    </row>
    <row r="919" spans="3:24" ht="14.25" customHeight="1" x14ac:dyDescent="0.2">
      <c r="C919" s="194"/>
      <c r="D919" s="194"/>
      <c r="E919" s="194"/>
      <c r="F919" s="194"/>
      <c r="G919" s="225"/>
      <c r="H919" s="225"/>
      <c r="I919" s="194"/>
      <c r="J919" s="194"/>
      <c r="K919" s="194"/>
      <c r="L919" s="194"/>
      <c r="M919" s="194"/>
      <c r="N919" s="194"/>
      <c r="O919" s="194"/>
      <c r="P919" s="194"/>
      <c r="Q919" s="194"/>
      <c r="R919" s="194"/>
      <c r="S919" s="194"/>
      <c r="T919" s="194"/>
      <c r="U919" s="194"/>
      <c r="V919" s="194"/>
      <c r="W919" s="194"/>
      <c r="X919" s="194"/>
    </row>
    <row r="920" spans="3:24" ht="14.25" customHeight="1" x14ac:dyDescent="0.2">
      <c r="C920" s="194"/>
      <c r="D920" s="194"/>
      <c r="E920" s="194"/>
      <c r="F920" s="194"/>
      <c r="G920" s="225"/>
      <c r="H920" s="225"/>
      <c r="I920" s="194"/>
      <c r="J920" s="194"/>
      <c r="K920" s="194"/>
      <c r="L920" s="194"/>
      <c r="M920" s="194"/>
      <c r="N920" s="194"/>
      <c r="O920" s="194"/>
      <c r="P920" s="194"/>
      <c r="Q920" s="194"/>
      <c r="R920" s="194"/>
      <c r="S920" s="194"/>
      <c r="T920" s="194"/>
      <c r="U920" s="194"/>
      <c r="V920" s="194"/>
      <c r="W920" s="194"/>
      <c r="X920" s="194"/>
    </row>
    <row r="921" spans="3:24" ht="14.25" customHeight="1" x14ac:dyDescent="0.2">
      <c r="C921" s="194"/>
      <c r="D921" s="194"/>
      <c r="E921" s="194"/>
      <c r="F921" s="194"/>
      <c r="G921" s="225"/>
      <c r="H921" s="225"/>
      <c r="I921" s="194"/>
      <c r="J921" s="194"/>
      <c r="K921" s="194"/>
      <c r="L921" s="194"/>
      <c r="M921" s="194"/>
      <c r="N921" s="194"/>
      <c r="O921" s="194"/>
      <c r="P921" s="194"/>
      <c r="Q921" s="194"/>
      <c r="R921" s="194"/>
      <c r="S921" s="194"/>
      <c r="T921" s="194"/>
      <c r="U921" s="194"/>
      <c r="V921" s="194"/>
      <c r="W921" s="194"/>
      <c r="X921" s="194"/>
    </row>
    <row r="922" spans="3:24" ht="14.25" customHeight="1" x14ac:dyDescent="0.2">
      <c r="C922" s="194"/>
      <c r="D922" s="194"/>
      <c r="E922" s="194"/>
      <c r="F922" s="194"/>
      <c r="G922" s="225"/>
      <c r="H922" s="225"/>
      <c r="I922" s="194"/>
      <c r="J922" s="194"/>
      <c r="K922" s="194"/>
      <c r="L922" s="194"/>
      <c r="M922" s="194"/>
      <c r="N922" s="194"/>
      <c r="O922" s="194"/>
      <c r="P922" s="194"/>
      <c r="Q922" s="194"/>
      <c r="R922" s="194"/>
      <c r="S922" s="194"/>
      <c r="T922" s="194"/>
      <c r="U922" s="194"/>
      <c r="V922" s="194"/>
      <c r="W922" s="194"/>
      <c r="X922" s="194"/>
    </row>
    <row r="923" spans="3:24" ht="14.25" customHeight="1" x14ac:dyDescent="0.2">
      <c r="C923" s="194"/>
      <c r="D923" s="194"/>
      <c r="E923" s="194"/>
      <c r="F923" s="194"/>
      <c r="G923" s="225"/>
      <c r="H923" s="225"/>
      <c r="I923" s="194"/>
      <c r="J923" s="194"/>
      <c r="K923" s="194"/>
      <c r="L923" s="194"/>
      <c r="M923" s="194"/>
      <c r="N923" s="194"/>
      <c r="O923" s="194"/>
      <c r="P923" s="194"/>
      <c r="Q923" s="194"/>
      <c r="R923" s="194"/>
      <c r="S923" s="194"/>
      <c r="T923" s="194"/>
      <c r="U923" s="194"/>
      <c r="V923" s="194"/>
      <c r="W923" s="194"/>
      <c r="X923" s="194"/>
    </row>
    <row r="924" spans="3:24" ht="14.25" customHeight="1" x14ac:dyDescent="0.2">
      <c r="C924" s="194"/>
      <c r="D924" s="194"/>
      <c r="E924" s="194"/>
      <c r="F924" s="194"/>
      <c r="G924" s="225"/>
      <c r="H924" s="225"/>
      <c r="I924" s="194"/>
      <c r="J924" s="194"/>
      <c r="K924" s="194"/>
      <c r="L924" s="194"/>
      <c r="M924" s="194"/>
      <c r="N924" s="194"/>
      <c r="O924" s="194"/>
      <c r="P924" s="194"/>
      <c r="Q924" s="194"/>
      <c r="R924" s="194"/>
      <c r="S924" s="194"/>
      <c r="T924" s="194"/>
      <c r="U924" s="194"/>
      <c r="V924" s="194"/>
      <c r="W924" s="194"/>
      <c r="X924" s="194"/>
    </row>
    <row r="925" spans="3:24" ht="14.25" customHeight="1" x14ac:dyDescent="0.2">
      <c r="C925" s="194"/>
      <c r="D925" s="194"/>
      <c r="E925" s="194"/>
      <c r="F925" s="194"/>
      <c r="G925" s="225"/>
      <c r="H925" s="225"/>
      <c r="I925" s="194"/>
      <c r="J925" s="194"/>
      <c r="K925" s="194"/>
      <c r="L925" s="194"/>
      <c r="M925" s="194"/>
      <c r="N925" s="194"/>
      <c r="O925" s="194"/>
      <c r="P925" s="194"/>
      <c r="Q925" s="194"/>
      <c r="R925" s="194"/>
      <c r="S925" s="194"/>
      <c r="T925" s="194"/>
      <c r="U925" s="194"/>
      <c r="V925" s="194"/>
      <c r="W925" s="194"/>
      <c r="X925" s="194"/>
    </row>
    <row r="926" spans="3:24" ht="14.25" customHeight="1" x14ac:dyDescent="0.2">
      <c r="C926" s="194"/>
      <c r="D926" s="194"/>
      <c r="E926" s="194"/>
      <c r="F926" s="194"/>
      <c r="G926" s="225"/>
      <c r="H926" s="225"/>
      <c r="I926" s="194"/>
      <c r="J926" s="194"/>
      <c r="K926" s="194"/>
      <c r="L926" s="194"/>
      <c r="M926" s="194"/>
      <c r="N926" s="194"/>
      <c r="O926" s="194"/>
      <c r="P926" s="194"/>
      <c r="Q926" s="194"/>
      <c r="R926" s="194"/>
      <c r="S926" s="194"/>
      <c r="T926" s="194"/>
      <c r="U926" s="194"/>
      <c r="V926" s="194"/>
      <c r="W926" s="194"/>
      <c r="X926" s="194"/>
    </row>
    <row r="927" spans="3:24" ht="14.25" customHeight="1" x14ac:dyDescent="0.2">
      <c r="C927" s="194"/>
      <c r="D927" s="194"/>
      <c r="E927" s="194"/>
      <c r="F927" s="194"/>
      <c r="G927" s="225"/>
      <c r="H927" s="225"/>
      <c r="I927" s="194"/>
      <c r="J927" s="194"/>
      <c r="K927" s="194"/>
      <c r="L927" s="194"/>
      <c r="M927" s="194"/>
      <c r="N927" s="194"/>
      <c r="O927" s="194"/>
      <c r="P927" s="194"/>
      <c r="Q927" s="194"/>
      <c r="R927" s="194"/>
      <c r="S927" s="194"/>
      <c r="T927" s="194"/>
      <c r="U927" s="194"/>
      <c r="V927" s="194"/>
      <c r="W927" s="194"/>
      <c r="X927" s="194"/>
    </row>
    <row r="928" spans="3:24" ht="14.25" customHeight="1" x14ac:dyDescent="0.2">
      <c r="C928" s="194"/>
      <c r="D928" s="194"/>
      <c r="E928" s="194"/>
      <c r="F928" s="194"/>
      <c r="G928" s="225"/>
      <c r="H928" s="225"/>
      <c r="I928" s="194"/>
      <c r="J928" s="194"/>
      <c r="K928" s="194"/>
      <c r="L928" s="194"/>
      <c r="M928" s="194"/>
      <c r="N928" s="194"/>
      <c r="O928" s="194"/>
      <c r="P928" s="194"/>
      <c r="Q928" s="194"/>
      <c r="R928" s="194"/>
      <c r="S928" s="194"/>
      <c r="T928" s="194"/>
      <c r="U928" s="194"/>
      <c r="V928" s="194"/>
      <c r="W928" s="194"/>
      <c r="X928" s="194"/>
    </row>
    <row r="929" spans="3:24" ht="14.25" customHeight="1" x14ac:dyDescent="0.2">
      <c r="C929" s="194"/>
      <c r="D929" s="194"/>
      <c r="E929" s="194"/>
      <c r="F929" s="194"/>
      <c r="G929" s="225"/>
      <c r="H929" s="225"/>
      <c r="I929" s="194"/>
      <c r="J929" s="194"/>
      <c r="K929" s="194"/>
      <c r="L929" s="194"/>
      <c r="M929" s="194"/>
      <c r="N929" s="194"/>
      <c r="O929" s="194"/>
      <c r="P929" s="194"/>
      <c r="Q929" s="194"/>
      <c r="R929" s="194"/>
      <c r="S929" s="194"/>
      <c r="T929" s="194"/>
      <c r="U929" s="194"/>
      <c r="V929" s="194"/>
      <c r="W929" s="194"/>
      <c r="X929" s="194"/>
    </row>
    <row r="930" spans="3:24" ht="14.25" customHeight="1" x14ac:dyDescent="0.2">
      <c r="C930" s="194"/>
      <c r="D930" s="194"/>
      <c r="E930" s="194"/>
      <c r="F930" s="194"/>
      <c r="G930" s="225"/>
      <c r="H930" s="225"/>
      <c r="I930" s="194"/>
      <c r="J930" s="194"/>
      <c r="K930" s="194"/>
      <c r="L930" s="194"/>
      <c r="M930" s="194"/>
      <c r="N930" s="194"/>
      <c r="O930" s="194"/>
      <c r="P930" s="194"/>
      <c r="Q930" s="194"/>
      <c r="R930" s="194"/>
      <c r="S930" s="194"/>
      <c r="T930" s="194"/>
      <c r="U930" s="194"/>
      <c r="V930" s="194"/>
      <c r="W930" s="194"/>
      <c r="X930" s="194"/>
    </row>
    <row r="931" spans="3:24" ht="14.25" customHeight="1" x14ac:dyDescent="0.2">
      <c r="C931" s="194"/>
      <c r="D931" s="194"/>
      <c r="E931" s="194"/>
      <c r="F931" s="194"/>
      <c r="G931" s="225"/>
      <c r="H931" s="225"/>
      <c r="I931" s="194"/>
      <c r="J931" s="194"/>
      <c r="K931" s="194"/>
      <c r="L931" s="194"/>
      <c r="M931" s="194"/>
      <c r="N931" s="194"/>
      <c r="O931" s="194"/>
      <c r="P931" s="194"/>
      <c r="Q931" s="194"/>
      <c r="R931" s="194"/>
      <c r="S931" s="194"/>
      <c r="T931" s="194"/>
      <c r="U931" s="194"/>
      <c r="V931" s="194"/>
      <c r="W931" s="194"/>
      <c r="X931" s="194"/>
    </row>
    <row r="932" spans="3:24" ht="14.25" customHeight="1" x14ac:dyDescent="0.2">
      <c r="C932" s="194"/>
      <c r="D932" s="194"/>
      <c r="E932" s="194"/>
      <c r="F932" s="194"/>
      <c r="G932" s="225"/>
      <c r="H932" s="225"/>
      <c r="I932" s="194"/>
      <c r="J932" s="194"/>
      <c r="K932" s="194"/>
      <c r="L932" s="194"/>
      <c r="M932" s="194"/>
      <c r="N932" s="194"/>
      <c r="O932" s="194"/>
      <c r="P932" s="194"/>
      <c r="Q932" s="194"/>
      <c r="R932" s="194"/>
      <c r="S932" s="194"/>
      <c r="T932" s="194"/>
      <c r="U932" s="194"/>
      <c r="V932" s="194"/>
      <c r="W932" s="194"/>
      <c r="X932" s="194"/>
    </row>
    <row r="933" spans="3:24" ht="14.25" customHeight="1" x14ac:dyDescent="0.2">
      <c r="C933" s="194"/>
      <c r="D933" s="194"/>
      <c r="E933" s="194"/>
      <c r="F933" s="194"/>
      <c r="G933" s="225"/>
      <c r="H933" s="225"/>
      <c r="I933" s="194"/>
      <c r="J933" s="194"/>
      <c r="K933" s="194"/>
      <c r="L933" s="194"/>
      <c r="M933" s="194"/>
      <c r="N933" s="194"/>
      <c r="O933" s="194"/>
      <c r="P933" s="194"/>
      <c r="Q933" s="194"/>
      <c r="R933" s="194"/>
      <c r="S933" s="194"/>
      <c r="T933" s="194"/>
      <c r="U933" s="194"/>
      <c r="V933" s="194"/>
      <c r="W933" s="194"/>
      <c r="X933" s="194"/>
    </row>
    <row r="934" spans="3:24" ht="14.25" customHeight="1" x14ac:dyDescent="0.2">
      <c r="C934" s="194"/>
      <c r="D934" s="194"/>
      <c r="E934" s="194"/>
      <c r="F934" s="194"/>
      <c r="G934" s="225"/>
      <c r="H934" s="225"/>
      <c r="I934" s="194"/>
      <c r="J934" s="194"/>
      <c r="K934" s="194"/>
      <c r="L934" s="194"/>
      <c r="M934" s="194"/>
      <c r="N934" s="194"/>
      <c r="O934" s="194"/>
      <c r="P934" s="194"/>
      <c r="Q934" s="194"/>
      <c r="R934" s="194"/>
      <c r="S934" s="194"/>
      <c r="T934" s="194"/>
      <c r="U934" s="194"/>
      <c r="V934" s="194"/>
      <c r="W934" s="194"/>
      <c r="X934" s="194"/>
    </row>
    <row r="935" spans="3:24" ht="14.25" customHeight="1" x14ac:dyDescent="0.2">
      <c r="C935" s="194"/>
      <c r="D935" s="194"/>
      <c r="E935" s="194"/>
      <c r="F935" s="194"/>
      <c r="G935" s="225"/>
      <c r="H935" s="225"/>
      <c r="I935" s="194"/>
      <c r="J935" s="194"/>
      <c r="K935" s="194"/>
      <c r="L935" s="194"/>
      <c r="M935" s="194"/>
      <c r="N935" s="194"/>
      <c r="O935" s="194"/>
      <c r="P935" s="194"/>
      <c r="Q935" s="194"/>
      <c r="R935" s="194"/>
      <c r="S935" s="194"/>
      <c r="T935" s="194"/>
      <c r="U935" s="194"/>
      <c r="V935" s="194"/>
      <c r="W935" s="194"/>
      <c r="X935" s="194"/>
    </row>
    <row r="936" spans="3:24" ht="14.25" customHeight="1" x14ac:dyDescent="0.2">
      <c r="C936" s="194"/>
      <c r="D936" s="194"/>
      <c r="E936" s="194"/>
      <c r="F936" s="194"/>
      <c r="G936" s="225"/>
      <c r="H936" s="225"/>
      <c r="I936" s="194"/>
      <c r="J936" s="194"/>
      <c r="K936" s="194"/>
      <c r="L936" s="194"/>
      <c r="M936" s="194"/>
      <c r="N936" s="194"/>
      <c r="O936" s="194"/>
      <c r="P936" s="194"/>
      <c r="Q936" s="194"/>
      <c r="R936" s="194"/>
      <c r="S936" s="194"/>
      <c r="T936" s="194"/>
      <c r="U936" s="194"/>
      <c r="V936" s="194"/>
      <c r="W936" s="194"/>
      <c r="X936" s="194"/>
    </row>
    <row r="937" spans="3:24" ht="14.25" customHeight="1" x14ac:dyDescent="0.2">
      <c r="C937" s="194"/>
      <c r="D937" s="194"/>
      <c r="E937" s="194"/>
      <c r="F937" s="194"/>
      <c r="G937" s="225"/>
      <c r="H937" s="225"/>
      <c r="I937" s="194"/>
      <c r="J937" s="194"/>
      <c r="K937" s="194"/>
      <c r="L937" s="194"/>
      <c r="M937" s="194"/>
      <c r="N937" s="194"/>
      <c r="O937" s="194"/>
      <c r="P937" s="194"/>
      <c r="Q937" s="194"/>
      <c r="R937" s="194"/>
      <c r="S937" s="194"/>
      <c r="T937" s="194"/>
      <c r="U937" s="194"/>
      <c r="V937" s="194"/>
      <c r="W937" s="194"/>
      <c r="X937" s="194"/>
    </row>
    <row r="938" spans="3:24" ht="14.25" customHeight="1" x14ac:dyDescent="0.2">
      <c r="C938" s="194"/>
      <c r="D938" s="194"/>
      <c r="E938" s="194"/>
      <c r="F938" s="194"/>
      <c r="G938" s="225"/>
      <c r="H938" s="225"/>
      <c r="I938" s="194"/>
      <c r="J938" s="194"/>
      <c r="K938" s="194"/>
      <c r="L938" s="194"/>
      <c r="M938" s="194"/>
      <c r="N938" s="194"/>
      <c r="O938" s="194"/>
      <c r="P938" s="194"/>
      <c r="Q938" s="194"/>
      <c r="R938" s="194"/>
      <c r="S938" s="194"/>
      <c r="T938" s="194"/>
      <c r="U938" s="194"/>
      <c r="V938" s="194"/>
      <c r="W938" s="194"/>
      <c r="X938" s="194"/>
    </row>
    <row r="939" spans="3:24" ht="14.25" customHeight="1" x14ac:dyDescent="0.2">
      <c r="C939" s="194"/>
      <c r="D939" s="194"/>
      <c r="E939" s="194"/>
      <c r="F939" s="194"/>
      <c r="G939" s="225"/>
      <c r="H939" s="225"/>
      <c r="I939" s="194"/>
      <c r="J939" s="194"/>
      <c r="K939" s="194"/>
      <c r="L939" s="194"/>
      <c r="M939" s="194"/>
      <c r="N939" s="194"/>
      <c r="O939" s="194"/>
      <c r="P939" s="194"/>
      <c r="Q939" s="194"/>
      <c r="R939" s="194"/>
      <c r="S939" s="194"/>
      <c r="T939" s="194"/>
      <c r="U939" s="194"/>
      <c r="V939" s="194"/>
      <c r="W939" s="194"/>
      <c r="X939" s="194"/>
    </row>
    <row r="940" spans="3:24" ht="14.25" customHeight="1" x14ac:dyDescent="0.2">
      <c r="C940" s="194"/>
      <c r="D940" s="194"/>
      <c r="E940" s="194"/>
      <c r="F940" s="194"/>
      <c r="G940" s="225"/>
      <c r="H940" s="225"/>
      <c r="I940" s="194"/>
      <c r="J940" s="194"/>
      <c r="K940" s="194"/>
      <c r="L940" s="194"/>
      <c r="M940" s="194"/>
      <c r="N940" s="194"/>
      <c r="O940" s="194"/>
      <c r="P940" s="194"/>
      <c r="Q940" s="194"/>
      <c r="R940" s="194"/>
      <c r="S940" s="194"/>
      <c r="T940" s="194"/>
      <c r="U940" s="194"/>
      <c r="V940" s="194"/>
      <c r="W940" s="194"/>
      <c r="X940" s="194"/>
    </row>
    <row r="941" spans="3:24" ht="14.25" customHeight="1" x14ac:dyDescent="0.2">
      <c r="C941" s="194"/>
      <c r="D941" s="194"/>
      <c r="E941" s="194"/>
      <c r="F941" s="194"/>
      <c r="G941" s="225"/>
      <c r="H941" s="225"/>
      <c r="I941" s="194"/>
      <c r="J941" s="194"/>
      <c r="K941" s="194"/>
      <c r="L941" s="194"/>
      <c r="M941" s="194"/>
      <c r="N941" s="194"/>
      <c r="O941" s="194"/>
      <c r="P941" s="194"/>
      <c r="Q941" s="194"/>
      <c r="R941" s="194"/>
      <c r="S941" s="194"/>
      <c r="T941" s="194"/>
      <c r="U941" s="194"/>
      <c r="V941" s="194"/>
      <c r="W941" s="194"/>
      <c r="X941" s="194"/>
    </row>
    <row r="942" spans="3:24" ht="14.25" customHeight="1" x14ac:dyDescent="0.2">
      <c r="C942" s="194"/>
      <c r="D942" s="194"/>
      <c r="E942" s="194"/>
      <c r="F942" s="194"/>
      <c r="G942" s="225"/>
      <c r="H942" s="225"/>
      <c r="I942" s="194"/>
      <c r="J942" s="194"/>
      <c r="K942" s="194"/>
      <c r="L942" s="194"/>
      <c r="M942" s="194"/>
      <c r="N942" s="194"/>
      <c r="O942" s="194"/>
      <c r="P942" s="194"/>
      <c r="Q942" s="194"/>
      <c r="R942" s="194"/>
      <c r="S942" s="194"/>
      <c r="T942" s="194"/>
      <c r="U942" s="194"/>
      <c r="V942" s="194"/>
      <c r="W942" s="194"/>
      <c r="X942" s="194"/>
    </row>
    <row r="943" spans="3:24" ht="14.25" customHeight="1" x14ac:dyDescent="0.2">
      <c r="C943" s="194"/>
      <c r="D943" s="194"/>
      <c r="E943" s="194"/>
      <c r="F943" s="194"/>
      <c r="G943" s="225"/>
      <c r="H943" s="225"/>
      <c r="I943" s="194"/>
      <c r="J943" s="194"/>
      <c r="K943" s="194"/>
      <c r="L943" s="194"/>
      <c r="M943" s="194"/>
      <c r="N943" s="194"/>
      <c r="O943" s="194"/>
      <c r="P943" s="194"/>
      <c r="Q943" s="194"/>
      <c r="R943" s="194"/>
      <c r="S943" s="194"/>
      <c r="T943" s="194"/>
      <c r="U943" s="194"/>
      <c r="V943" s="194"/>
      <c r="W943" s="194"/>
      <c r="X943" s="194"/>
    </row>
    <row r="944" spans="3:24" ht="14.25" customHeight="1" x14ac:dyDescent="0.2">
      <c r="C944" s="194"/>
      <c r="D944" s="194"/>
      <c r="E944" s="194"/>
      <c r="F944" s="194"/>
      <c r="G944" s="225"/>
      <c r="H944" s="225"/>
      <c r="I944" s="194"/>
      <c r="J944" s="194"/>
      <c r="K944" s="194"/>
      <c r="L944" s="194"/>
      <c r="M944" s="194"/>
      <c r="N944" s="194"/>
      <c r="O944" s="194"/>
      <c r="P944" s="194"/>
      <c r="Q944" s="194"/>
      <c r="R944" s="194"/>
      <c r="S944" s="194"/>
      <c r="T944" s="194"/>
      <c r="U944" s="194"/>
      <c r="V944" s="194"/>
      <c r="W944" s="194"/>
      <c r="X944" s="194"/>
    </row>
    <row r="945" spans="3:24" ht="14.25" customHeight="1" x14ac:dyDescent="0.2">
      <c r="C945" s="194"/>
      <c r="D945" s="194"/>
      <c r="E945" s="194"/>
      <c r="F945" s="194"/>
      <c r="G945" s="225"/>
      <c r="H945" s="225"/>
      <c r="I945" s="194"/>
      <c r="J945" s="194"/>
      <c r="K945" s="194"/>
      <c r="L945" s="194"/>
      <c r="M945" s="194"/>
      <c r="N945" s="194"/>
      <c r="O945" s="194"/>
      <c r="P945" s="194"/>
      <c r="Q945" s="194"/>
      <c r="R945" s="194"/>
      <c r="S945" s="194"/>
      <c r="T945" s="194"/>
      <c r="U945" s="194"/>
      <c r="V945" s="194"/>
      <c r="W945" s="194"/>
      <c r="X945" s="194"/>
    </row>
    <row r="946" spans="3:24" ht="14.25" customHeight="1" x14ac:dyDescent="0.2">
      <c r="C946" s="194"/>
      <c r="D946" s="194"/>
      <c r="E946" s="194"/>
      <c r="F946" s="194"/>
      <c r="G946" s="225"/>
      <c r="H946" s="225"/>
      <c r="I946" s="194"/>
      <c r="J946" s="194"/>
      <c r="K946" s="194"/>
      <c r="L946" s="194"/>
      <c r="M946" s="194"/>
      <c r="N946" s="194"/>
      <c r="O946" s="194"/>
      <c r="P946" s="194"/>
      <c r="Q946" s="194"/>
      <c r="R946" s="194"/>
      <c r="S946" s="194"/>
      <c r="T946" s="194"/>
      <c r="U946" s="194"/>
      <c r="V946" s="194"/>
      <c r="W946" s="194"/>
      <c r="X946" s="194"/>
    </row>
    <row r="947" spans="3:24" ht="14.25" customHeight="1" x14ac:dyDescent="0.2">
      <c r="C947" s="194"/>
      <c r="D947" s="194"/>
      <c r="E947" s="194"/>
      <c r="F947" s="194"/>
      <c r="G947" s="225"/>
      <c r="H947" s="225"/>
      <c r="I947" s="194"/>
      <c r="J947" s="194"/>
      <c r="K947" s="194"/>
      <c r="L947" s="194"/>
      <c r="M947" s="194"/>
      <c r="N947" s="194"/>
      <c r="O947" s="194"/>
      <c r="P947" s="194"/>
      <c r="Q947" s="194"/>
      <c r="R947" s="194"/>
      <c r="S947" s="194"/>
      <c r="T947" s="194"/>
      <c r="U947" s="194"/>
      <c r="V947" s="194"/>
      <c r="W947" s="194"/>
      <c r="X947" s="194"/>
    </row>
    <row r="948" spans="3:24" ht="14.25" customHeight="1" x14ac:dyDescent="0.2">
      <c r="C948" s="194"/>
      <c r="D948" s="194"/>
      <c r="E948" s="194"/>
      <c r="F948" s="194"/>
      <c r="G948" s="225"/>
      <c r="H948" s="225"/>
      <c r="I948" s="194"/>
      <c r="J948" s="194"/>
      <c r="K948" s="194"/>
      <c r="L948" s="194"/>
      <c r="M948" s="194"/>
      <c r="N948" s="194"/>
      <c r="O948" s="194"/>
      <c r="P948" s="194"/>
      <c r="Q948" s="194"/>
      <c r="R948" s="194"/>
      <c r="S948" s="194"/>
      <c r="T948" s="194"/>
      <c r="U948" s="194"/>
      <c r="V948" s="194"/>
      <c r="W948" s="194"/>
      <c r="X948" s="194"/>
    </row>
    <row r="949" spans="3:24" ht="14.25" customHeight="1" x14ac:dyDescent="0.2">
      <c r="C949" s="194"/>
      <c r="D949" s="194"/>
      <c r="E949" s="194"/>
      <c r="F949" s="194"/>
      <c r="G949" s="225"/>
      <c r="H949" s="225"/>
      <c r="I949" s="194"/>
      <c r="J949" s="194"/>
      <c r="K949" s="194"/>
      <c r="L949" s="194"/>
      <c r="M949" s="194"/>
      <c r="N949" s="194"/>
      <c r="O949" s="194"/>
      <c r="P949" s="194"/>
      <c r="Q949" s="194"/>
      <c r="R949" s="194"/>
      <c r="S949" s="194"/>
      <c r="T949" s="194"/>
      <c r="U949" s="194"/>
      <c r="V949" s="194"/>
      <c r="W949" s="194"/>
      <c r="X949" s="194"/>
    </row>
    <row r="950" spans="3:24" ht="14.25" customHeight="1" x14ac:dyDescent="0.2">
      <c r="C950" s="194"/>
      <c r="D950" s="194"/>
      <c r="E950" s="194"/>
      <c r="F950" s="194"/>
      <c r="G950" s="225"/>
      <c r="H950" s="225"/>
      <c r="I950" s="194"/>
      <c r="J950" s="194"/>
      <c r="K950" s="194"/>
      <c r="L950" s="194"/>
      <c r="M950" s="194"/>
      <c r="N950" s="194"/>
      <c r="O950" s="194"/>
      <c r="P950" s="194"/>
      <c r="Q950" s="194"/>
      <c r="R950" s="194"/>
      <c r="S950" s="194"/>
      <c r="T950" s="194"/>
      <c r="U950" s="194"/>
      <c r="V950" s="194"/>
      <c r="W950" s="194"/>
      <c r="X950" s="194"/>
    </row>
    <row r="951" spans="3:24" ht="14.25" customHeight="1" x14ac:dyDescent="0.2">
      <c r="C951" s="194"/>
      <c r="D951" s="194"/>
      <c r="E951" s="194"/>
      <c r="F951" s="194"/>
      <c r="G951" s="225"/>
      <c r="H951" s="225"/>
      <c r="I951" s="194"/>
      <c r="J951" s="194"/>
      <c r="K951" s="194"/>
      <c r="L951" s="194"/>
      <c r="M951" s="194"/>
      <c r="N951" s="194"/>
      <c r="O951" s="194"/>
      <c r="P951" s="194"/>
      <c r="Q951" s="194"/>
      <c r="R951" s="194"/>
      <c r="S951" s="194"/>
      <c r="T951" s="194"/>
      <c r="U951" s="194"/>
      <c r="V951" s="194"/>
      <c r="W951" s="194"/>
      <c r="X951" s="194"/>
    </row>
    <row r="952" spans="3:24" ht="14.25" customHeight="1" x14ac:dyDescent="0.2">
      <c r="C952" s="194"/>
      <c r="D952" s="194"/>
      <c r="E952" s="194"/>
      <c r="F952" s="194"/>
      <c r="G952" s="225"/>
      <c r="H952" s="225"/>
      <c r="I952" s="194"/>
      <c r="J952" s="194"/>
      <c r="K952" s="194"/>
      <c r="L952" s="194"/>
      <c r="M952" s="194"/>
      <c r="N952" s="194"/>
      <c r="O952" s="194"/>
      <c r="P952" s="194"/>
      <c r="Q952" s="194"/>
      <c r="R952" s="194"/>
      <c r="S952" s="194"/>
      <c r="T952" s="194"/>
      <c r="U952" s="194"/>
      <c r="V952" s="194"/>
      <c r="W952" s="194"/>
      <c r="X952" s="194"/>
    </row>
    <row r="953" spans="3:24" ht="14.25" customHeight="1" x14ac:dyDescent="0.2">
      <c r="C953" s="194"/>
      <c r="D953" s="194"/>
      <c r="E953" s="194"/>
      <c r="F953" s="194"/>
      <c r="G953" s="225"/>
      <c r="H953" s="225"/>
      <c r="I953" s="194"/>
      <c r="J953" s="194"/>
      <c r="K953" s="194"/>
      <c r="L953" s="194"/>
      <c r="M953" s="194"/>
      <c r="N953" s="194"/>
      <c r="O953" s="194"/>
      <c r="P953" s="194"/>
      <c r="Q953" s="194"/>
      <c r="R953" s="194"/>
      <c r="S953" s="194"/>
      <c r="T953" s="194"/>
      <c r="U953" s="194"/>
      <c r="V953" s="194"/>
      <c r="W953" s="194"/>
      <c r="X953" s="194"/>
    </row>
    <row r="954" spans="3:24" ht="14.25" customHeight="1" x14ac:dyDescent="0.2">
      <c r="C954" s="194"/>
      <c r="D954" s="194"/>
      <c r="E954" s="194"/>
      <c r="F954" s="194"/>
      <c r="G954" s="225"/>
      <c r="H954" s="225"/>
      <c r="I954" s="194"/>
      <c r="J954" s="194"/>
      <c r="K954" s="194"/>
      <c r="L954" s="194"/>
      <c r="M954" s="194"/>
      <c r="N954" s="194"/>
      <c r="O954" s="194"/>
      <c r="P954" s="194"/>
      <c r="Q954" s="194"/>
      <c r="R954" s="194"/>
      <c r="S954" s="194"/>
      <c r="T954" s="194"/>
      <c r="U954" s="194"/>
      <c r="V954" s="194"/>
      <c r="W954" s="194"/>
      <c r="X954" s="194"/>
    </row>
    <row r="955" spans="3:24" ht="14.25" customHeight="1" x14ac:dyDescent="0.2">
      <c r="C955" s="194"/>
      <c r="D955" s="194"/>
      <c r="E955" s="194"/>
      <c r="F955" s="194"/>
      <c r="G955" s="225"/>
      <c r="H955" s="225"/>
      <c r="I955" s="194"/>
      <c r="J955" s="194"/>
      <c r="K955" s="194"/>
      <c r="L955" s="194"/>
      <c r="M955" s="194"/>
      <c r="N955" s="194"/>
      <c r="O955" s="194"/>
      <c r="P955" s="194"/>
      <c r="Q955" s="194"/>
      <c r="R955" s="194"/>
      <c r="S955" s="194"/>
      <c r="T955" s="194"/>
      <c r="U955" s="194"/>
      <c r="V955" s="194"/>
      <c r="W955" s="194"/>
      <c r="X955" s="194"/>
    </row>
    <row r="956" spans="3:24" ht="14.25" customHeight="1" x14ac:dyDescent="0.2">
      <c r="C956" s="194"/>
      <c r="D956" s="194"/>
      <c r="E956" s="194"/>
      <c r="F956" s="194"/>
      <c r="G956" s="225"/>
      <c r="H956" s="225"/>
      <c r="I956" s="194"/>
      <c r="J956" s="194"/>
      <c r="K956" s="194"/>
      <c r="L956" s="194"/>
      <c r="M956" s="194"/>
      <c r="N956" s="194"/>
      <c r="O956" s="194"/>
      <c r="P956" s="194"/>
      <c r="Q956" s="194"/>
      <c r="R956" s="194"/>
      <c r="S956" s="194"/>
      <c r="T956" s="194"/>
      <c r="U956" s="194"/>
      <c r="V956" s="194"/>
      <c r="W956" s="194"/>
      <c r="X956" s="194"/>
    </row>
    <row r="957" spans="3:24" ht="14.25" customHeight="1" x14ac:dyDescent="0.2">
      <c r="C957" s="194"/>
      <c r="D957" s="194"/>
      <c r="E957" s="194"/>
      <c r="F957" s="194"/>
      <c r="G957" s="225"/>
      <c r="H957" s="225"/>
      <c r="I957" s="194"/>
      <c r="J957" s="194"/>
      <c r="K957" s="194"/>
      <c r="L957" s="194"/>
      <c r="M957" s="194"/>
      <c r="N957" s="194"/>
      <c r="O957" s="194"/>
      <c r="P957" s="194"/>
      <c r="Q957" s="194"/>
      <c r="R957" s="194"/>
      <c r="S957" s="194"/>
      <c r="T957" s="194"/>
      <c r="U957" s="194"/>
      <c r="V957" s="194"/>
      <c r="W957" s="194"/>
      <c r="X957" s="194"/>
    </row>
    <row r="958" spans="3:24" ht="14.25" customHeight="1" x14ac:dyDescent="0.2">
      <c r="C958" s="194"/>
      <c r="D958" s="194"/>
      <c r="E958" s="194"/>
      <c r="F958" s="194"/>
      <c r="G958" s="225"/>
      <c r="H958" s="225"/>
      <c r="I958" s="194"/>
      <c r="J958" s="194"/>
      <c r="K958" s="194"/>
      <c r="L958" s="194"/>
      <c r="M958" s="194"/>
      <c r="N958" s="194"/>
      <c r="O958" s="194"/>
      <c r="P958" s="194"/>
      <c r="Q958" s="194"/>
      <c r="R958" s="194"/>
      <c r="S958" s="194"/>
      <c r="T958" s="194"/>
      <c r="U958" s="194"/>
      <c r="V958" s="194"/>
      <c r="W958" s="194"/>
      <c r="X958" s="194"/>
    </row>
    <row r="959" spans="3:24" ht="14.25" customHeight="1" x14ac:dyDescent="0.2">
      <c r="C959" s="194"/>
      <c r="D959" s="194"/>
      <c r="E959" s="194"/>
      <c r="F959" s="194"/>
      <c r="G959" s="225"/>
      <c r="H959" s="225"/>
      <c r="I959" s="194"/>
      <c r="J959" s="194"/>
      <c r="K959" s="194"/>
      <c r="L959" s="194"/>
      <c r="M959" s="194"/>
      <c r="N959" s="194"/>
      <c r="O959" s="194"/>
      <c r="P959" s="194"/>
      <c r="Q959" s="194"/>
      <c r="R959" s="194"/>
      <c r="S959" s="194"/>
      <c r="T959" s="194"/>
      <c r="U959" s="194"/>
      <c r="V959" s="194"/>
      <c r="W959" s="194"/>
      <c r="X959" s="194"/>
    </row>
    <row r="960" spans="3:24" ht="14.25" customHeight="1" x14ac:dyDescent="0.2">
      <c r="C960" s="194"/>
      <c r="D960" s="194"/>
      <c r="E960" s="194"/>
      <c r="F960" s="194"/>
      <c r="G960" s="225"/>
      <c r="H960" s="225"/>
      <c r="I960" s="194"/>
      <c r="J960" s="194"/>
      <c r="K960" s="194"/>
      <c r="L960" s="194"/>
      <c r="M960" s="194"/>
      <c r="N960" s="194"/>
      <c r="O960" s="194"/>
      <c r="P960" s="194"/>
      <c r="Q960" s="194"/>
      <c r="R960" s="194"/>
      <c r="S960" s="194"/>
      <c r="T960" s="194"/>
      <c r="U960" s="194"/>
      <c r="V960" s="194"/>
      <c r="W960" s="194"/>
      <c r="X960" s="194"/>
    </row>
    <row r="961" spans="3:24" ht="14.25" customHeight="1" x14ac:dyDescent="0.2">
      <c r="C961" s="194"/>
      <c r="D961" s="194"/>
      <c r="E961" s="194"/>
      <c r="F961" s="194"/>
      <c r="G961" s="225"/>
      <c r="H961" s="225"/>
      <c r="I961" s="194"/>
      <c r="J961" s="194"/>
      <c r="K961" s="194"/>
      <c r="L961" s="194"/>
      <c r="M961" s="194"/>
      <c r="N961" s="194"/>
      <c r="O961" s="194"/>
      <c r="P961" s="194"/>
      <c r="Q961" s="194"/>
      <c r="R961" s="194"/>
      <c r="S961" s="194"/>
      <c r="T961" s="194"/>
      <c r="U961" s="194"/>
      <c r="V961" s="194"/>
      <c r="W961" s="194"/>
      <c r="X961" s="194"/>
    </row>
    <row r="962" spans="3:24" ht="14.25" customHeight="1" x14ac:dyDescent="0.2">
      <c r="C962" s="194"/>
      <c r="D962" s="194"/>
      <c r="E962" s="194"/>
      <c r="F962" s="194"/>
      <c r="G962" s="225"/>
      <c r="H962" s="225"/>
      <c r="I962" s="194"/>
      <c r="J962" s="194"/>
      <c r="K962" s="194"/>
      <c r="L962" s="194"/>
      <c r="M962" s="194"/>
      <c r="N962" s="194"/>
      <c r="O962" s="194"/>
      <c r="P962" s="194"/>
      <c r="Q962" s="194"/>
      <c r="R962" s="194"/>
      <c r="S962" s="194"/>
      <c r="T962" s="194"/>
      <c r="U962" s="194"/>
      <c r="V962" s="194"/>
      <c r="W962" s="194"/>
      <c r="X962" s="194"/>
    </row>
    <row r="963" spans="3:24" ht="14.25" customHeight="1" x14ac:dyDescent="0.2">
      <c r="C963" s="194"/>
      <c r="D963" s="194"/>
      <c r="E963" s="194"/>
      <c r="F963" s="194"/>
      <c r="G963" s="225"/>
      <c r="H963" s="225"/>
      <c r="I963" s="194"/>
      <c r="J963" s="194"/>
      <c r="K963" s="194"/>
      <c r="L963" s="194"/>
      <c r="M963" s="194"/>
      <c r="N963" s="194"/>
      <c r="O963" s="194"/>
      <c r="P963" s="194"/>
      <c r="Q963" s="194"/>
      <c r="R963" s="194"/>
      <c r="S963" s="194"/>
      <c r="T963" s="194"/>
      <c r="U963" s="194"/>
      <c r="V963" s="194"/>
      <c r="W963" s="194"/>
      <c r="X963" s="194"/>
    </row>
    <row r="964" spans="3:24" ht="14.25" customHeight="1" x14ac:dyDescent="0.2">
      <c r="C964" s="194"/>
      <c r="D964" s="194"/>
      <c r="E964" s="194"/>
      <c r="F964" s="194"/>
      <c r="G964" s="225"/>
      <c r="H964" s="225"/>
      <c r="I964" s="194"/>
      <c r="J964" s="194"/>
      <c r="K964" s="194"/>
      <c r="L964" s="194"/>
      <c r="M964" s="194"/>
      <c r="N964" s="194"/>
      <c r="O964" s="194"/>
      <c r="P964" s="194"/>
      <c r="Q964" s="194"/>
      <c r="R964" s="194"/>
      <c r="S964" s="194"/>
      <c r="T964" s="194"/>
      <c r="U964" s="194"/>
      <c r="V964" s="194"/>
      <c r="W964" s="194"/>
      <c r="X964" s="194"/>
    </row>
    <row r="965" spans="3:24" ht="14.25" customHeight="1" x14ac:dyDescent="0.2">
      <c r="C965" s="194"/>
      <c r="D965" s="194"/>
      <c r="E965" s="194"/>
      <c r="F965" s="194"/>
      <c r="G965" s="225"/>
      <c r="H965" s="225"/>
      <c r="I965" s="194"/>
      <c r="J965" s="194"/>
      <c r="K965" s="194"/>
      <c r="L965" s="194"/>
      <c r="M965" s="194"/>
      <c r="N965" s="194"/>
      <c r="O965" s="194"/>
      <c r="P965" s="194"/>
      <c r="Q965" s="194"/>
      <c r="R965" s="194"/>
      <c r="S965" s="194"/>
      <c r="T965" s="194"/>
      <c r="U965" s="194"/>
      <c r="V965" s="194"/>
      <c r="W965" s="194"/>
      <c r="X965" s="194"/>
    </row>
    <row r="966" spans="3:24" ht="14.25" customHeight="1" x14ac:dyDescent="0.2">
      <c r="C966" s="194"/>
      <c r="D966" s="194"/>
      <c r="E966" s="194"/>
      <c r="F966" s="194"/>
      <c r="G966" s="225"/>
      <c r="H966" s="225"/>
      <c r="I966" s="194"/>
      <c r="J966" s="194"/>
      <c r="K966" s="194"/>
      <c r="L966" s="194"/>
      <c r="M966" s="194"/>
      <c r="N966" s="194"/>
      <c r="O966" s="194"/>
      <c r="P966" s="194"/>
      <c r="Q966" s="194"/>
      <c r="R966" s="194"/>
      <c r="S966" s="194"/>
      <c r="T966" s="194"/>
      <c r="U966" s="194"/>
      <c r="V966" s="194"/>
      <c r="W966" s="194"/>
      <c r="X966" s="194"/>
    </row>
    <row r="967" spans="3:24" ht="14.25" customHeight="1" x14ac:dyDescent="0.2">
      <c r="C967" s="194"/>
      <c r="D967" s="194"/>
      <c r="E967" s="194"/>
      <c r="F967" s="194"/>
      <c r="G967" s="225"/>
      <c r="H967" s="225"/>
      <c r="I967" s="194"/>
      <c r="J967" s="194"/>
      <c r="K967" s="194"/>
      <c r="L967" s="194"/>
      <c r="M967" s="194"/>
      <c r="N967" s="194"/>
      <c r="O967" s="194"/>
      <c r="P967" s="194"/>
      <c r="Q967" s="194"/>
      <c r="R967" s="194"/>
      <c r="S967" s="194"/>
      <c r="T967" s="194"/>
      <c r="U967" s="194"/>
      <c r="V967" s="194"/>
      <c r="W967" s="194"/>
      <c r="X967" s="194"/>
    </row>
    <row r="968" spans="3:24" ht="14.25" customHeight="1" x14ac:dyDescent="0.2">
      <c r="C968" s="194"/>
      <c r="D968" s="194"/>
      <c r="E968" s="194"/>
      <c r="F968" s="194"/>
      <c r="G968" s="225"/>
      <c r="H968" s="225"/>
      <c r="I968" s="194"/>
      <c r="J968" s="194"/>
      <c r="K968" s="194"/>
      <c r="L968" s="194"/>
      <c r="M968" s="194"/>
      <c r="N968" s="194"/>
      <c r="O968" s="194"/>
      <c r="P968" s="194"/>
      <c r="Q968" s="194"/>
      <c r="R968" s="194"/>
      <c r="S968" s="194"/>
      <c r="T968" s="194"/>
      <c r="U968" s="194"/>
      <c r="V968" s="194"/>
      <c r="W968" s="194"/>
      <c r="X968" s="194"/>
    </row>
    <row r="969" spans="3:24" ht="14.25" customHeight="1" x14ac:dyDescent="0.2">
      <c r="C969" s="194"/>
      <c r="D969" s="194"/>
      <c r="E969" s="194"/>
      <c r="F969" s="194"/>
      <c r="G969" s="225"/>
      <c r="H969" s="225"/>
      <c r="I969" s="194"/>
      <c r="J969" s="194"/>
      <c r="K969" s="194"/>
      <c r="L969" s="194"/>
      <c r="M969" s="194"/>
      <c r="N969" s="194"/>
      <c r="O969" s="194"/>
      <c r="P969" s="194"/>
      <c r="Q969" s="194"/>
      <c r="R969" s="194"/>
      <c r="S969" s="194"/>
      <c r="T969" s="194"/>
      <c r="U969" s="194"/>
      <c r="V969" s="194"/>
      <c r="W969" s="194"/>
      <c r="X969" s="194"/>
    </row>
    <row r="970" spans="3:24" ht="14.25" customHeight="1" x14ac:dyDescent="0.2">
      <c r="C970" s="194"/>
      <c r="D970" s="194"/>
      <c r="E970" s="194"/>
      <c r="F970" s="194"/>
      <c r="G970" s="225"/>
      <c r="H970" s="225"/>
      <c r="I970" s="194"/>
      <c r="J970" s="194"/>
      <c r="K970" s="194"/>
      <c r="L970" s="194"/>
      <c r="M970" s="194"/>
      <c r="N970" s="194"/>
      <c r="O970" s="194"/>
      <c r="P970" s="194"/>
      <c r="Q970" s="194"/>
      <c r="R970" s="194"/>
      <c r="S970" s="194"/>
      <c r="T970" s="194"/>
      <c r="U970" s="194"/>
      <c r="V970" s="194"/>
      <c r="W970" s="194"/>
      <c r="X970" s="194"/>
    </row>
    <row r="971" spans="3:24" ht="14.25" customHeight="1" x14ac:dyDescent="0.2">
      <c r="C971" s="194"/>
      <c r="D971" s="194"/>
      <c r="E971" s="194"/>
      <c r="F971" s="194"/>
      <c r="G971" s="225"/>
      <c r="H971" s="225"/>
      <c r="I971" s="194"/>
      <c r="J971" s="194"/>
      <c r="K971" s="194"/>
      <c r="L971" s="194"/>
      <c r="M971" s="194"/>
      <c r="N971" s="194"/>
      <c r="O971" s="194"/>
      <c r="P971" s="194"/>
      <c r="Q971" s="194"/>
      <c r="R971" s="194"/>
      <c r="S971" s="194"/>
      <c r="T971" s="194"/>
      <c r="U971" s="194"/>
      <c r="V971" s="194"/>
      <c r="W971" s="194"/>
      <c r="X971" s="194"/>
    </row>
    <row r="972" spans="3:24" ht="14.25" customHeight="1" x14ac:dyDescent="0.2">
      <c r="C972" s="194"/>
      <c r="D972" s="194"/>
      <c r="E972" s="194"/>
      <c r="F972" s="194"/>
      <c r="G972" s="225"/>
      <c r="H972" s="225"/>
      <c r="I972" s="194"/>
      <c r="J972" s="194"/>
      <c r="K972" s="194"/>
      <c r="L972" s="194"/>
      <c r="M972" s="194"/>
      <c r="N972" s="194"/>
      <c r="O972" s="194"/>
      <c r="P972" s="194"/>
      <c r="Q972" s="194"/>
      <c r="R972" s="194"/>
      <c r="S972" s="194"/>
      <c r="T972" s="194"/>
      <c r="U972" s="194"/>
      <c r="V972" s="194"/>
      <c r="W972" s="194"/>
      <c r="X972" s="194"/>
    </row>
    <row r="973" spans="3:24" ht="14.25" customHeight="1" x14ac:dyDescent="0.2">
      <c r="C973" s="194"/>
      <c r="D973" s="194"/>
      <c r="E973" s="194"/>
      <c r="F973" s="194"/>
      <c r="G973" s="225"/>
      <c r="H973" s="225"/>
      <c r="I973" s="194"/>
      <c r="J973" s="194"/>
      <c r="K973" s="194"/>
      <c r="L973" s="194"/>
      <c r="M973" s="194"/>
      <c r="N973" s="194"/>
      <c r="O973" s="194"/>
      <c r="P973" s="194"/>
      <c r="Q973" s="194"/>
      <c r="R973" s="194"/>
      <c r="S973" s="194"/>
      <c r="T973" s="194"/>
      <c r="U973" s="194"/>
      <c r="V973" s="194"/>
      <c r="W973" s="194"/>
      <c r="X973" s="194"/>
    </row>
    <row r="974" spans="3:24" ht="14.25" customHeight="1" x14ac:dyDescent="0.2">
      <c r="C974" s="194"/>
      <c r="D974" s="194"/>
      <c r="E974" s="194"/>
      <c r="F974" s="194"/>
      <c r="G974" s="225"/>
      <c r="H974" s="225"/>
      <c r="I974" s="194"/>
      <c r="J974" s="194"/>
      <c r="K974" s="194"/>
      <c r="L974" s="194"/>
      <c r="M974" s="194"/>
      <c r="N974" s="194"/>
      <c r="O974" s="194"/>
      <c r="P974" s="194"/>
      <c r="Q974" s="194"/>
      <c r="R974" s="194"/>
      <c r="S974" s="194"/>
      <c r="T974" s="194"/>
      <c r="U974" s="194"/>
      <c r="V974" s="194"/>
      <c r="W974" s="194"/>
      <c r="X974" s="194"/>
    </row>
    <row r="975" spans="3:24" ht="14.25" customHeight="1" x14ac:dyDescent="0.2">
      <c r="C975" s="194"/>
      <c r="D975" s="194"/>
      <c r="E975" s="194"/>
      <c r="F975" s="194"/>
      <c r="G975" s="225"/>
      <c r="H975" s="225"/>
      <c r="I975" s="194"/>
      <c r="J975" s="194"/>
      <c r="K975" s="194"/>
      <c r="L975" s="194"/>
      <c r="M975" s="194"/>
      <c r="N975" s="194"/>
      <c r="O975" s="194"/>
      <c r="P975" s="194"/>
      <c r="Q975" s="194"/>
      <c r="R975" s="194"/>
      <c r="S975" s="194"/>
      <c r="T975" s="194"/>
      <c r="U975" s="194"/>
      <c r="V975" s="194"/>
      <c r="W975" s="194"/>
      <c r="X975" s="194"/>
    </row>
    <row r="976" spans="3:24" ht="14.25" customHeight="1" x14ac:dyDescent="0.2">
      <c r="C976" s="194"/>
      <c r="D976" s="194"/>
      <c r="E976" s="194"/>
      <c r="F976" s="194"/>
      <c r="G976" s="225"/>
      <c r="H976" s="225"/>
      <c r="I976" s="194"/>
      <c r="J976" s="194"/>
      <c r="K976" s="194"/>
      <c r="L976" s="194"/>
      <c r="M976" s="194"/>
      <c r="N976" s="194"/>
      <c r="O976" s="194"/>
      <c r="P976" s="194"/>
      <c r="Q976" s="194"/>
      <c r="R976" s="194"/>
      <c r="S976" s="194"/>
      <c r="T976" s="194"/>
      <c r="U976" s="194"/>
      <c r="V976" s="194"/>
      <c r="W976" s="194"/>
      <c r="X976" s="194"/>
    </row>
    <row r="977" spans="3:24" ht="14.25" customHeight="1" x14ac:dyDescent="0.2">
      <c r="C977" s="194"/>
      <c r="D977" s="194"/>
      <c r="E977" s="194"/>
      <c r="F977" s="194"/>
      <c r="G977" s="225"/>
      <c r="H977" s="225"/>
      <c r="I977" s="194"/>
      <c r="J977" s="194"/>
      <c r="K977" s="194"/>
      <c r="L977" s="194"/>
      <c r="M977" s="194"/>
      <c r="N977" s="194"/>
      <c r="O977" s="194"/>
      <c r="P977" s="194"/>
      <c r="Q977" s="194"/>
      <c r="R977" s="194"/>
      <c r="S977" s="194"/>
      <c r="T977" s="194"/>
      <c r="U977" s="194"/>
      <c r="V977" s="194"/>
      <c r="W977" s="194"/>
      <c r="X977" s="194"/>
    </row>
    <row r="978" spans="3:24" ht="14.25" customHeight="1" x14ac:dyDescent="0.2">
      <c r="C978" s="194"/>
      <c r="D978" s="194"/>
      <c r="E978" s="194"/>
      <c r="F978" s="194"/>
      <c r="G978" s="225"/>
      <c r="H978" s="225"/>
      <c r="I978" s="194"/>
      <c r="J978" s="194"/>
      <c r="K978" s="194"/>
      <c r="L978" s="194"/>
      <c r="M978" s="194"/>
      <c r="N978" s="194"/>
      <c r="O978" s="194"/>
      <c r="P978" s="194"/>
      <c r="Q978" s="194"/>
      <c r="R978" s="194"/>
      <c r="S978" s="194"/>
      <c r="T978" s="194"/>
      <c r="U978" s="194"/>
      <c r="V978" s="194"/>
      <c r="W978" s="194"/>
      <c r="X978" s="194"/>
    </row>
    <row r="979" spans="3:24" ht="14.25" customHeight="1" x14ac:dyDescent="0.2">
      <c r="C979" s="194"/>
      <c r="D979" s="194"/>
      <c r="E979" s="194"/>
      <c r="F979" s="194"/>
      <c r="G979" s="225"/>
      <c r="H979" s="225"/>
      <c r="I979" s="194"/>
      <c r="J979" s="194"/>
      <c r="K979" s="194"/>
      <c r="L979" s="194"/>
      <c r="M979" s="194"/>
      <c r="N979" s="194"/>
      <c r="O979" s="194"/>
      <c r="P979" s="194"/>
      <c r="Q979" s="194"/>
      <c r="R979" s="194"/>
      <c r="S979" s="194"/>
      <c r="T979" s="194"/>
      <c r="U979" s="194"/>
      <c r="V979" s="194"/>
      <c r="W979" s="194"/>
      <c r="X979" s="194"/>
    </row>
    <row r="980" spans="3:24" ht="14.25" customHeight="1" x14ac:dyDescent="0.2">
      <c r="C980" s="194"/>
      <c r="D980" s="194"/>
      <c r="E980" s="194"/>
      <c r="F980" s="194"/>
      <c r="G980" s="225"/>
      <c r="H980" s="225"/>
      <c r="I980" s="194"/>
      <c r="J980" s="194"/>
      <c r="K980" s="194"/>
      <c r="L980" s="194"/>
      <c r="M980" s="194"/>
      <c r="N980" s="194"/>
      <c r="O980" s="194"/>
      <c r="P980" s="194"/>
      <c r="Q980" s="194"/>
      <c r="R980" s="194"/>
      <c r="S980" s="194"/>
      <c r="T980" s="194"/>
      <c r="U980" s="194"/>
      <c r="V980" s="194"/>
      <c r="W980" s="194"/>
      <c r="X980" s="194"/>
    </row>
    <row r="981" spans="3:24" ht="14.25" customHeight="1" x14ac:dyDescent="0.2">
      <c r="C981" s="194"/>
      <c r="D981" s="194"/>
      <c r="E981" s="194"/>
      <c r="F981" s="194"/>
      <c r="G981" s="225"/>
      <c r="H981" s="225"/>
      <c r="I981" s="194"/>
      <c r="J981" s="194"/>
      <c r="K981" s="194"/>
      <c r="L981" s="194"/>
      <c r="M981" s="194"/>
      <c r="N981" s="194"/>
      <c r="O981" s="194"/>
      <c r="P981" s="194"/>
      <c r="Q981" s="194"/>
      <c r="R981" s="194"/>
      <c r="S981" s="194"/>
      <c r="T981" s="194"/>
      <c r="U981" s="194"/>
      <c r="V981" s="194"/>
      <c r="W981" s="194"/>
      <c r="X981" s="194"/>
    </row>
    <row r="982" spans="3:24" ht="14.25" customHeight="1" x14ac:dyDescent="0.2">
      <c r="C982" s="194"/>
      <c r="D982" s="194"/>
      <c r="E982" s="194"/>
      <c r="F982" s="194"/>
      <c r="G982" s="225"/>
      <c r="H982" s="225"/>
      <c r="I982" s="194"/>
      <c r="J982" s="194"/>
      <c r="K982" s="194"/>
      <c r="L982" s="194"/>
      <c r="M982" s="194"/>
      <c r="N982" s="194"/>
      <c r="O982" s="194"/>
      <c r="P982" s="194"/>
      <c r="Q982" s="194"/>
      <c r="R982" s="194"/>
      <c r="S982" s="194"/>
      <c r="T982" s="194"/>
      <c r="U982" s="194"/>
      <c r="V982" s="194"/>
      <c r="W982" s="194"/>
      <c r="X982" s="194"/>
    </row>
    <row r="983" spans="3:24" ht="14.25" customHeight="1" x14ac:dyDescent="0.2">
      <c r="C983" s="194"/>
      <c r="D983" s="194"/>
      <c r="E983" s="194"/>
      <c r="F983" s="194"/>
      <c r="G983" s="225"/>
      <c r="H983" s="225"/>
      <c r="I983" s="194"/>
      <c r="J983" s="194"/>
      <c r="K983" s="194"/>
      <c r="L983" s="194"/>
      <c r="M983" s="194"/>
      <c r="N983" s="194"/>
      <c r="O983" s="194"/>
      <c r="P983" s="194"/>
      <c r="Q983" s="194"/>
      <c r="R983" s="194"/>
      <c r="S983" s="194"/>
      <c r="T983" s="194"/>
      <c r="U983" s="194"/>
      <c r="V983" s="194"/>
      <c r="W983" s="194"/>
      <c r="X983" s="194"/>
    </row>
    <row r="984" spans="3:24" ht="14.25" customHeight="1" x14ac:dyDescent="0.2">
      <c r="C984" s="194"/>
      <c r="D984" s="194"/>
      <c r="E984" s="194"/>
      <c r="F984" s="194"/>
      <c r="G984" s="225"/>
      <c r="H984" s="225"/>
      <c r="I984" s="194"/>
      <c r="J984" s="194"/>
      <c r="K984" s="194"/>
      <c r="L984" s="194"/>
      <c r="M984" s="194"/>
      <c r="N984" s="194"/>
      <c r="O984" s="194"/>
      <c r="P984" s="194"/>
      <c r="Q984" s="194"/>
      <c r="R984" s="194"/>
      <c r="S984" s="194"/>
      <c r="T984" s="194"/>
      <c r="U984" s="194"/>
      <c r="V984" s="194"/>
      <c r="W984" s="194"/>
      <c r="X984" s="194"/>
    </row>
    <row r="985" spans="3:24" ht="14.25" customHeight="1" x14ac:dyDescent="0.2">
      <c r="C985" s="194"/>
      <c r="D985" s="194"/>
      <c r="E985" s="194"/>
      <c r="F985" s="194"/>
      <c r="G985" s="225"/>
      <c r="H985" s="225"/>
      <c r="I985" s="194"/>
      <c r="J985" s="194"/>
      <c r="K985" s="194"/>
      <c r="L985" s="194"/>
      <c r="M985" s="194"/>
      <c r="N985" s="194"/>
      <c r="O985" s="194"/>
      <c r="P985" s="194"/>
      <c r="Q985" s="194"/>
      <c r="R985" s="194"/>
      <c r="S985" s="194"/>
      <c r="T985" s="194"/>
      <c r="U985" s="194"/>
      <c r="V985" s="194"/>
      <c r="W985" s="194"/>
      <c r="X985" s="194"/>
    </row>
    <row r="986" spans="3:24" ht="14.25" customHeight="1" x14ac:dyDescent="0.2">
      <c r="C986" s="194"/>
      <c r="D986" s="194"/>
      <c r="E986" s="194"/>
      <c r="F986" s="194"/>
      <c r="G986" s="225"/>
      <c r="H986" s="225"/>
      <c r="I986" s="194"/>
      <c r="J986" s="194"/>
      <c r="K986" s="194"/>
      <c r="L986" s="194"/>
      <c r="M986" s="194"/>
      <c r="N986" s="194"/>
      <c r="O986" s="194"/>
      <c r="P986" s="194"/>
      <c r="Q986" s="194"/>
      <c r="R986" s="194"/>
      <c r="S986" s="194"/>
      <c r="T986" s="194"/>
      <c r="U986" s="194"/>
      <c r="V986" s="194"/>
      <c r="W986" s="194"/>
      <c r="X986" s="194"/>
    </row>
    <row r="987" spans="3:24" ht="14.25" customHeight="1" x14ac:dyDescent="0.2">
      <c r="C987" s="194"/>
      <c r="D987" s="194"/>
      <c r="E987" s="194"/>
      <c r="F987" s="194"/>
      <c r="G987" s="225"/>
      <c r="H987" s="225"/>
      <c r="I987" s="194"/>
      <c r="J987" s="194"/>
      <c r="K987" s="194"/>
      <c r="L987" s="194"/>
      <c r="M987" s="194"/>
      <c r="N987" s="194"/>
      <c r="O987" s="194"/>
      <c r="P987" s="194"/>
      <c r="Q987" s="194"/>
      <c r="R987" s="194"/>
      <c r="S987" s="194"/>
      <c r="T987" s="194"/>
      <c r="U987" s="194"/>
      <c r="V987" s="194"/>
      <c r="W987" s="194"/>
      <c r="X987" s="194"/>
    </row>
    <row r="988" spans="3:24" ht="14.25" customHeight="1" x14ac:dyDescent="0.2">
      <c r="C988" s="194"/>
      <c r="D988" s="194"/>
      <c r="E988" s="194"/>
      <c r="F988" s="194"/>
      <c r="G988" s="225"/>
      <c r="H988" s="225"/>
      <c r="I988" s="194"/>
      <c r="J988" s="194"/>
      <c r="K988" s="194"/>
      <c r="L988" s="194"/>
      <c r="M988" s="194"/>
      <c r="N988" s="194"/>
      <c r="O988" s="194"/>
      <c r="P988" s="194"/>
      <c r="Q988" s="194"/>
      <c r="R988" s="194"/>
      <c r="S988" s="194"/>
      <c r="T988" s="194"/>
      <c r="U988" s="194"/>
      <c r="V988" s="194"/>
      <c r="W988" s="194"/>
      <c r="X988" s="194"/>
    </row>
    <row r="989" spans="3:24" ht="14.25" customHeight="1" x14ac:dyDescent="0.2">
      <c r="C989" s="194"/>
      <c r="D989" s="194"/>
      <c r="E989" s="194"/>
      <c r="F989" s="194"/>
      <c r="G989" s="225"/>
      <c r="H989" s="225"/>
      <c r="I989" s="194"/>
      <c r="J989" s="194"/>
      <c r="K989" s="194"/>
      <c r="L989" s="194"/>
      <c r="M989" s="194"/>
      <c r="N989" s="194"/>
      <c r="O989" s="194"/>
      <c r="P989" s="194"/>
      <c r="Q989" s="194"/>
      <c r="R989" s="194"/>
      <c r="S989" s="194"/>
      <c r="T989" s="194"/>
      <c r="U989" s="194"/>
      <c r="V989" s="194"/>
      <c r="W989" s="194"/>
      <c r="X989" s="194"/>
    </row>
    <row r="990" spans="3:24" ht="14.25" customHeight="1" x14ac:dyDescent="0.2">
      <c r="C990" s="194"/>
      <c r="D990" s="194"/>
      <c r="E990" s="194"/>
      <c r="F990" s="194"/>
      <c r="G990" s="225"/>
      <c r="H990" s="225"/>
      <c r="I990" s="194"/>
      <c r="J990" s="194"/>
      <c r="K990" s="194"/>
      <c r="L990" s="194"/>
      <c r="M990" s="194"/>
      <c r="N990" s="194"/>
      <c r="O990" s="194"/>
      <c r="P990" s="194"/>
      <c r="Q990" s="194"/>
      <c r="R990" s="194"/>
      <c r="S990" s="194"/>
      <c r="T990" s="194"/>
      <c r="U990" s="194"/>
      <c r="V990" s="194"/>
      <c r="W990" s="194"/>
      <c r="X990" s="194"/>
    </row>
    <row r="991" spans="3:24" ht="14.25" customHeight="1" x14ac:dyDescent="0.2">
      <c r="C991" s="194"/>
      <c r="D991" s="194"/>
      <c r="E991" s="194"/>
      <c r="F991" s="194"/>
      <c r="G991" s="225"/>
      <c r="H991" s="225"/>
      <c r="I991" s="194"/>
      <c r="J991" s="194"/>
      <c r="K991" s="194"/>
      <c r="L991" s="194"/>
      <c r="M991" s="194"/>
      <c r="N991" s="194"/>
      <c r="O991" s="194"/>
      <c r="P991" s="194"/>
      <c r="Q991" s="194"/>
      <c r="R991" s="194"/>
      <c r="S991" s="194"/>
      <c r="T991" s="194"/>
      <c r="U991" s="194"/>
      <c r="V991" s="194"/>
      <c r="W991" s="194"/>
      <c r="X991" s="194"/>
    </row>
    <row r="992" spans="3:24" ht="14.25" customHeight="1" x14ac:dyDescent="0.2">
      <c r="C992" s="194"/>
      <c r="D992" s="194"/>
      <c r="E992" s="194"/>
      <c r="F992" s="194"/>
      <c r="G992" s="225"/>
      <c r="H992" s="225"/>
      <c r="I992" s="194"/>
      <c r="J992" s="194"/>
      <c r="K992" s="194"/>
      <c r="L992" s="194"/>
      <c r="M992" s="194"/>
      <c r="N992" s="194"/>
      <c r="O992" s="194"/>
      <c r="P992" s="194"/>
      <c r="Q992" s="194"/>
      <c r="R992" s="194"/>
      <c r="S992" s="194"/>
      <c r="T992" s="194"/>
      <c r="U992" s="194"/>
      <c r="V992" s="194"/>
      <c r="W992" s="194"/>
      <c r="X992" s="194"/>
    </row>
    <row r="993" spans="3:24" ht="14.25" customHeight="1" x14ac:dyDescent="0.2">
      <c r="C993" s="194"/>
      <c r="D993" s="194"/>
      <c r="E993" s="194"/>
      <c r="F993" s="194"/>
      <c r="G993" s="225"/>
      <c r="H993" s="225"/>
      <c r="I993" s="194"/>
      <c r="J993" s="194"/>
      <c r="K993" s="194"/>
      <c r="L993" s="194"/>
      <c r="M993" s="194"/>
      <c r="N993" s="194"/>
      <c r="O993" s="194"/>
      <c r="P993" s="194"/>
      <c r="Q993" s="194"/>
      <c r="R993" s="194"/>
      <c r="S993" s="194"/>
      <c r="T993" s="194"/>
      <c r="U993" s="194"/>
      <c r="V993" s="194"/>
      <c r="W993" s="194"/>
      <c r="X993" s="194"/>
    </row>
    <row r="994" spans="3:24" ht="14.25" customHeight="1" x14ac:dyDescent="0.2">
      <c r="C994" s="194"/>
      <c r="D994" s="194"/>
      <c r="E994" s="194"/>
      <c r="F994" s="194"/>
      <c r="G994" s="225"/>
      <c r="H994" s="225"/>
      <c r="I994" s="194"/>
      <c r="J994" s="194"/>
      <c r="K994" s="194"/>
      <c r="L994" s="194"/>
      <c r="M994" s="194"/>
      <c r="N994" s="194"/>
      <c r="O994" s="194"/>
      <c r="P994" s="194"/>
      <c r="Q994" s="194"/>
      <c r="R994" s="194"/>
      <c r="S994" s="194"/>
      <c r="T994" s="194"/>
      <c r="U994" s="194"/>
      <c r="V994" s="194"/>
      <c r="W994" s="194"/>
      <c r="X994" s="194"/>
    </row>
    <row r="995" spans="3:24" ht="14.25" customHeight="1" x14ac:dyDescent="0.2">
      <c r="C995" s="194"/>
      <c r="D995" s="194"/>
      <c r="E995" s="194"/>
      <c r="F995" s="194"/>
      <c r="G995" s="225"/>
      <c r="H995" s="225"/>
      <c r="I995" s="194"/>
      <c r="J995" s="194"/>
      <c r="K995" s="194"/>
      <c r="L995" s="194"/>
      <c r="M995" s="194"/>
      <c r="N995" s="194"/>
      <c r="O995" s="194"/>
      <c r="P995" s="194"/>
      <c r="Q995" s="194"/>
      <c r="R995" s="194"/>
      <c r="S995" s="194"/>
      <c r="T995" s="194"/>
      <c r="U995" s="194"/>
      <c r="V995" s="194"/>
      <c r="W995" s="194"/>
      <c r="X995" s="194"/>
    </row>
    <row r="996" spans="3:24" ht="14.25" customHeight="1" x14ac:dyDescent="0.2">
      <c r="C996" s="194"/>
      <c r="D996" s="194"/>
      <c r="E996" s="194"/>
      <c r="F996" s="194"/>
      <c r="G996" s="225"/>
      <c r="H996" s="225"/>
      <c r="I996" s="194"/>
      <c r="J996" s="194"/>
      <c r="K996" s="194"/>
      <c r="L996" s="194"/>
      <c r="M996" s="194"/>
      <c r="N996" s="194"/>
      <c r="O996" s="194"/>
      <c r="P996" s="194"/>
      <c r="Q996" s="194"/>
      <c r="R996" s="194"/>
      <c r="S996" s="194"/>
      <c r="T996" s="194"/>
      <c r="U996" s="194"/>
      <c r="V996" s="194"/>
      <c r="W996" s="194"/>
      <c r="X996" s="194"/>
    </row>
    <row r="997" spans="3:24" ht="14.25" customHeight="1" x14ac:dyDescent="0.2">
      <c r="C997" s="194"/>
      <c r="D997" s="194"/>
      <c r="E997" s="194"/>
      <c r="F997" s="194"/>
      <c r="G997" s="225"/>
      <c r="H997" s="225"/>
      <c r="I997" s="194"/>
      <c r="J997" s="194"/>
      <c r="K997" s="194"/>
      <c r="L997" s="194"/>
      <c r="M997" s="194"/>
      <c r="N997" s="194"/>
      <c r="O997" s="194"/>
      <c r="P997" s="194"/>
      <c r="Q997" s="194"/>
      <c r="R997" s="194"/>
      <c r="S997" s="194"/>
      <c r="T997" s="194"/>
      <c r="U997" s="194"/>
      <c r="V997" s="194"/>
      <c r="W997" s="194"/>
      <c r="X997" s="194"/>
    </row>
    <row r="998" spans="3:24" ht="14.25" customHeight="1" x14ac:dyDescent="0.2">
      <c r="C998" s="194"/>
      <c r="D998" s="194"/>
      <c r="E998" s="194"/>
      <c r="F998" s="194"/>
      <c r="G998" s="225"/>
      <c r="H998" s="225"/>
      <c r="I998" s="194"/>
      <c r="J998" s="194"/>
      <c r="K998" s="194"/>
      <c r="L998" s="194"/>
      <c r="M998" s="194"/>
      <c r="N998" s="194"/>
      <c r="O998" s="194"/>
      <c r="P998" s="194"/>
      <c r="Q998" s="194"/>
      <c r="R998" s="194"/>
      <c r="S998" s="194"/>
      <c r="T998" s="194"/>
      <c r="U998" s="194"/>
      <c r="V998" s="194"/>
      <c r="W998" s="194"/>
      <c r="X998" s="194"/>
    </row>
    <row r="999" spans="3:24" ht="14.25" customHeight="1" x14ac:dyDescent="0.2">
      <c r="C999" s="194"/>
      <c r="D999" s="194"/>
      <c r="E999" s="194"/>
      <c r="F999" s="194"/>
      <c r="G999" s="225"/>
      <c r="H999" s="225"/>
      <c r="I999" s="194"/>
      <c r="J999" s="194"/>
      <c r="K999" s="194"/>
      <c r="L999" s="194"/>
      <c r="M999" s="194"/>
      <c r="N999" s="194"/>
      <c r="O999" s="194"/>
      <c r="P999" s="194"/>
      <c r="Q999" s="194"/>
      <c r="R999" s="194"/>
      <c r="S999" s="194"/>
      <c r="T999" s="194"/>
      <c r="U999" s="194"/>
      <c r="V999" s="194"/>
      <c r="W999" s="194"/>
      <c r="X999" s="194"/>
    </row>
    <row r="1000" spans="3:24" ht="14.25" customHeight="1" x14ac:dyDescent="0.2">
      <c r="C1000" s="194"/>
      <c r="D1000" s="194"/>
      <c r="E1000" s="194"/>
      <c r="F1000" s="194"/>
      <c r="G1000" s="225"/>
      <c r="H1000" s="225"/>
      <c r="I1000" s="194"/>
      <c r="J1000" s="194"/>
      <c r="K1000" s="194"/>
      <c r="L1000" s="194"/>
      <c r="M1000" s="194"/>
      <c r="N1000" s="194"/>
      <c r="O1000" s="194"/>
      <c r="P1000" s="194"/>
      <c r="Q1000" s="194"/>
      <c r="R1000" s="194"/>
      <c r="S1000" s="194"/>
      <c r="T1000" s="194"/>
      <c r="U1000" s="194"/>
      <c r="V1000" s="194"/>
      <c r="W1000" s="194"/>
      <c r="X1000" s="194"/>
    </row>
    <row r="1001" spans="3:24" ht="14.25" customHeight="1" x14ac:dyDescent="0.2">
      <c r="C1001" s="194"/>
      <c r="D1001" s="194"/>
      <c r="E1001" s="194"/>
      <c r="F1001" s="194"/>
      <c r="G1001" s="225"/>
      <c r="H1001" s="225"/>
      <c r="I1001" s="194"/>
      <c r="J1001" s="194"/>
      <c r="K1001" s="194"/>
      <c r="L1001" s="194"/>
      <c r="M1001" s="194"/>
      <c r="N1001" s="194"/>
      <c r="O1001" s="194"/>
      <c r="P1001" s="194"/>
      <c r="Q1001" s="194"/>
      <c r="R1001" s="194"/>
      <c r="S1001" s="194"/>
      <c r="T1001" s="194"/>
      <c r="U1001" s="194"/>
      <c r="V1001" s="194"/>
      <c r="W1001" s="194"/>
      <c r="X1001" s="194"/>
    </row>
    <row r="1002" spans="3:24" ht="14.25" customHeight="1" x14ac:dyDescent="0.2">
      <c r="C1002" s="194"/>
      <c r="D1002" s="194"/>
      <c r="E1002" s="194"/>
      <c r="F1002" s="194"/>
      <c r="G1002" s="225"/>
      <c r="H1002" s="225"/>
      <c r="I1002" s="194"/>
      <c r="J1002" s="194"/>
      <c r="K1002" s="194"/>
      <c r="L1002" s="194"/>
      <c r="M1002" s="194"/>
      <c r="N1002" s="194"/>
      <c r="O1002" s="194"/>
      <c r="P1002" s="194"/>
      <c r="Q1002" s="194"/>
      <c r="R1002" s="194"/>
      <c r="S1002" s="194"/>
      <c r="T1002" s="194"/>
      <c r="U1002" s="194"/>
      <c r="V1002" s="194"/>
      <c r="W1002" s="194"/>
      <c r="X1002" s="194"/>
    </row>
    <row r="1003" spans="3:24" ht="14.25" customHeight="1" x14ac:dyDescent="0.2">
      <c r="C1003" s="194"/>
      <c r="D1003" s="194"/>
      <c r="E1003" s="194"/>
      <c r="F1003" s="194"/>
      <c r="G1003" s="225"/>
      <c r="H1003" s="225"/>
      <c r="I1003" s="194"/>
      <c r="J1003" s="194"/>
      <c r="K1003" s="194"/>
      <c r="L1003" s="194"/>
      <c r="M1003" s="194"/>
      <c r="N1003" s="194"/>
      <c r="O1003" s="194"/>
      <c r="P1003" s="194"/>
      <c r="Q1003" s="194"/>
      <c r="R1003" s="194"/>
      <c r="S1003" s="194"/>
      <c r="T1003" s="194"/>
      <c r="U1003" s="194"/>
      <c r="V1003" s="194"/>
      <c r="W1003" s="194"/>
      <c r="X1003" s="194"/>
    </row>
    <row r="1004" spans="3:24" ht="14.25" customHeight="1" x14ac:dyDescent="0.2">
      <c r="C1004" s="194"/>
      <c r="D1004" s="194"/>
      <c r="E1004" s="194"/>
      <c r="F1004" s="194"/>
      <c r="G1004" s="225"/>
      <c r="H1004" s="225"/>
      <c r="I1004" s="194"/>
      <c r="J1004" s="194"/>
      <c r="K1004" s="194"/>
      <c r="L1004" s="194"/>
      <c r="M1004" s="194"/>
      <c r="N1004" s="194"/>
      <c r="O1004" s="194"/>
      <c r="P1004" s="194"/>
      <c r="Q1004" s="194"/>
      <c r="R1004" s="194"/>
      <c r="S1004" s="194"/>
      <c r="T1004" s="194"/>
      <c r="U1004" s="194"/>
      <c r="V1004" s="194"/>
      <c r="W1004" s="194"/>
      <c r="X1004" s="194"/>
    </row>
    <row r="1005" spans="3:24" ht="14.25" customHeight="1" x14ac:dyDescent="0.2">
      <c r="C1005" s="194"/>
      <c r="D1005" s="194"/>
      <c r="E1005" s="194"/>
      <c r="F1005" s="194"/>
      <c r="G1005" s="225"/>
      <c r="H1005" s="225"/>
      <c r="I1005" s="194"/>
      <c r="J1005" s="194"/>
      <c r="K1005" s="194"/>
      <c r="L1005" s="194"/>
      <c r="M1005" s="194"/>
      <c r="N1005" s="194"/>
      <c r="O1005" s="194"/>
      <c r="P1005" s="194"/>
      <c r="Q1005" s="194"/>
      <c r="R1005" s="194"/>
      <c r="S1005" s="194"/>
      <c r="T1005" s="194"/>
      <c r="U1005" s="194"/>
      <c r="V1005" s="194"/>
      <c r="W1005" s="194"/>
      <c r="X1005" s="194"/>
    </row>
    <row r="1006" spans="3:24" ht="14.25" customHeight="1" x14ac:dyDescent="0.2">
      <c r="C1006" s="194"/>
      <c r="D1006" s="194"/>
      <c r="E1006" s="194"/>
      <c r="F1006" s="194"/>
      <c r="G1006" s="225"/>
      <c r="H1006" s="225"/>
      <c r="I1006" s="194"/>
      <c r="J1006" s="194"/>
      <c r="K1006" s="194"/>
      <c r="L1006" s="194"/>
      <c r="M1006" s="194"/>
      <c r="N1006" s="194"/>
      <c r="O1006" s="194"/>
      <c r="P1006" s="194"/>
      <c r="Q1006" s="194"/>
      <c r="R1006" s="194"/>
      <c r="S1006" s="194"/>
      <c r="T1006" s="194"/>
      <c r="U1006" s="194"/>
      <c r="V1006" s="194"/>
      <c r="W1006" s="194"/>
      <c r="X1006" s="194"/>
    </row>
    <row r="1007" spans="3:24" ht="14.25" customHeight="1" x14ac:dyDescent="0.2">
      <c r="C1007" s="194"/>
      <c r="D1007" s="194"/>
      <c r="E1007" s="194"/>
      <c r="F1007" s="194"/>
      <c r="G1007" s="225"/>
      <c r="H1007" s="225"/>
      <c r="I1007" s="194"/>
      <c r="J1007" s="194"/>
      <c r="K1007" s="194"/>
      <c r="L1007" s="194"/>
      <c r="M1007" s="194"/>
      <c r="N1007" s="194"/>
      <c r="O1007" s="194"/>
      <c r="P1007" s="194"/>
      <c r="Q1007" s="194"/>
      <c r="R1007" s="194"/>
      <c r="S1007" s="194"/>
      <c r="T1007" s="194"/>
      <c r="U1007" s="194"/>
      <c r="V1007" s="194"/>
      <c r="W1007" s="194"/>
      <c r="X1007" s="194"/>
    </row>
    <row r="1008" spans="3:24" ht="14.25" customHeight="1" x14ac:dyDescent="0.2">
      <c r="C1008" s="194"/>
      <c r="D1008" s="194"/>
      <c r="E1008" s="194"/>
      <c r="F1008" s="194"/>
      <c r="G1008" s="225"/>
      <c r="H1008" s="225"/>
      <c r="I1008" s="194"/>
      <c r="J1008" s="194"/>
      <c r="K1008" s="194"/>
      <c r="L1008" s="194"/>
      <c r="M1008" s="194"/>
      <c r="N1008" s="194"/>
      <c r="O1008" s="194"/>
      <c r="P1008" s="194"/>
      <c r="Q1008" s="194"/>
      <c r="R1008" s="194"/>
      <c r="S1008" s="194"/>
      <c r="T1008" s="194"/>
      <c r="U1008" s="194"/>
      <c r="V1008" s="194"/>
      <c r="W1008" s="194"/>
      <c r="X1008" s="194"/>
    </row>
    <row r="1009" spans="3:24" ht="14.25" customHeight="1" x14ac:dyDescent="0.2">
      <c r="C1009" s="194"/>
      <c r="D1009" s="194"/>
      <c r="E1009" s="194"/>
      <c r="F1009" s="194"/>
      <c r="G1009" s="225"/>
      <c r="H1009" s="225"/>
      <c r="I1009" s="194"/>
      <c r="J1009" s="194"/>
      <c r="K1009" s="194"/>
      <c r="L1009" s="194"/>
      <c r="M1009" s="194"/>
      <c r="N1009" s="194"/>
      <c r="O1009" s="194"/>
      <c r="P1009" s="194"/>
      <c r="Q1009" s="194"/>
      <c r="R1009" s="194"/>
      <c r="S1009" s="194"/>
      <c r="T1009" s="194"/>
      <c r="U1009" s="194"/>
      <c r="V1009" s="194"/>
      <c r="W1009" s="194"/>
      <c r="X1009" s="194"/>
    </row>
    <row r="1010" spans="3:24" ht="14.25" customHeight="1" x14ac:dyDescent="0.2">
      <c r="C1010" s="194"/>
      <c r="D1010" s="194"/>
      <c r="E1010" s="194"/>
      <c r="F1010" s="194"/>
      <c r="G1010" s="225"/>
      <c r="H1010" s="225"/>
      <c r="I1010" s="194"/>
      <c r="J1010" s="194"/>
      <c r="K1010" s="194"/>
      <c r="L1010" s="194"/>
      <c r="M1010" s="194"/>
      <c r="N1010" s="194"/>
      <c r="O1010" s="194"/>
      <c r="P1010" s="194"/>
      <c r="Q1010" s="194"/>
      <c r="R1010" s="194"/>
      <c r="S1010" s="194"/>
      <c r="T1010" s="194"/>
      <c r="U1010" s="194"/>
      <c r="V1010" s="194"/>
      <c r="W1010" s="194"/>
      <c r="X1010" s="194"/>
    </row>
    <row r="1011" spans="3:24" ht="14.25" customHeight="1" x14ac:dyDescent="0.2">
      <c r="C1011" s="194"/>
      <c r="D1011" s="194"/>
      <c r="E1011" s="194"/>
      <c r="F1011" s="194"/>
      <c r="G1011" s="225"/>
      <c r="H1011" s="225"/>
      <c r="I1011" s="194"/>
      <c r="J1011" s="194"/>
      <c r="K1011" s="194"/>
      <c r="L1011" s="194"/>
      <c r="M1011" s="194"/>
      <c r="N1011" s="194"/>
      <c r="O1011" s="194"/>
      <c r="P1011" s="194"/>
      <c r="Q1011" s="194"/>
      <c r="R1011" s="194"/>
      <c r="S1011" s="194"/>
      <c r="T1011" s="194"/>
      <c r="U1011" s="194"/>
      <c r="V1011" s="194"/>
      <c r="W1011" s="194"/>
      <c r="X1011" s="194"/>
    </row>
    <row r="1012" spans="3:24" ht="14.25" customHeight="1" x14ac:dyDescent="0.2">
      <c r="C1012" s="194"/>
      <c r="D1012" s="194"/>
      <c r="E1012" s="194"/>
      <c r="F1012" s="194"/>
      <c r="G1012" s="225"/>
      <c r="H1012" s="225"/>
      <c r="I1012" s="194"/>
      <c r="J1012" s="194"/>
      <c r="K1012" s="194"/>
      <c r="L1012" s="194"/>
      <c r="M1012" s="194"/>
      <c r="N1012" s="194"/>
      <c r="O1012" s="194"/>
      <c r="P1012" s="194"/>
      <c r="Q1012" s="194"/>
      <c r="R1012" s="194"/>
      <c r="S1012" s="194"/>
      <c r="T1012" s="194"/>
      <c r="U1012" s="194"/>
      <c r="V1012" s="194"/>
      <c r="W1012" s="194"/>
      <c r="X1012" s="194"/>
    </row>
    <row r="1013" spans="3:24" ht="14.25" customHeight="1" x14ac:dyDescent="0.2">
      <c r="C1013" s="194"/>
      <c r="D1013" s="194"/>
      <c r="E1013" s="194"/>
      <c r="F1013" s="194"/>
      <c r="G1013" s="225"/>
      <c r="H1013" s="225"/>
      <c r="I1013" s="194"/>
      <c r="J1013" s="194"/>
      <c r="K1013" s="194"/>
      <c r="L1013" s="194"/>
      <c r="M1013" s="194"/>
      <c r="N1013" s="194"/>
      <c r="O1013" s="194"/>
      <c r="P1013" s="194"/>
      <c r="Q1013" s="194"/>
      <c r="R1013" s="194"/>
      <c r="S1013" s="194"/>
      <c r="T1013" s="194"/>
      <c r="U1013" s="194"/>
      <c r="V1013" s="194"/>
      <c r="W1013" s="194"/>
      <c r="X1013" s="194"/>
    </row>
    <row r="1014" spans="3:24" ht="14.25" customHeight="1" x14ac:dyDescent="0.2">
      <c r="C1014" s="194"/>
      <c r="D1014" s="194"/>
      <c r="E1014" s="194"/>
      <c r="F1014" s="194"/>
      <c r="G1014" s="225"/>
      <c r="H1014" s="225"/>
      <c r="I1014" s="194"/>
      <c r="J1014" s="194"/>
      <c r="K1014" s="194"/>
      <c r="L1014" s="194"/>
      <c r="M1014" s="194"/>
      <c r="N1014" s="194"/>
      <c r="O1014" s="194"/>
      <c r="P1014" s="194"/>
      <c r="Q1014" s="194"/>
      <c r="R1014" s="194"/>
      <c r="S1014" s="194"/>
      <c r="T1014" s="194"/>
      <c r="U1014" s="194"/>
      <c r="V1014" s="194"/>
      <c r="W1014" s="194"/>
      <c r="X1014" s="194"/>
    </row>
    <row r="1015" spans="3:24" ht="14.25" customHeight="1" x14ac:dyDescent="0.2">
      <c r="C1015" s="194"/>
      <c r="D1015" s="194"/>
      <c r="E1015" s="194"/>
      <c r="F1015" s="194"/>
      <c r="G1015" s="225"/>
      <c r="H1015" s="225"/>
      <c r="I1015" s="194"/>
      <c r="J1015" s="194"/>
      <c r="K1015" s="194"/>
      <c r="L1015" s="194"/>
      <c r="M1015" s="194"/>
      <c r="N1015" s="194"/>
      <c r="O1015" s="194"/>
      <c r="P1015" s="194"/>
      <c r="Q1015" s="194"/>
      <c r="R1015" s="194"/>
      <c r="S1015" s="194"/>
      <c r="T1015" s="194"/>
      <c r="U1015" s="194"/>
      <c r="V1015" s="194"/>
      <c r="W1015" s="194"/>
      <c r="X1015" s="194"/>
    </row>
    <row r="1016" spans="3:24" ht="14.25" customHeight="1" x14ac:dyDescent="0.2">
      <c r="C1016" s="194"/>
      <c r="D1016" s="194"/>
      <c r="E1016" s="194"/>
      <c r="F1016" s="194"/>
      <c r="G1016" s="225"/>
      <c r="H1016" s="225"/>
      <c r="I1016" s="194"/>
      <c r="J1016" s="194"/>
      <c r="K1016" s="194"/>
      <c r="L1016" s="194"/>
      <c r="M1016" s="194"/>
      <c r="N1016" s="194"/>
      <c r="O1016" s="194"/>
      <c r="P1016" s="194"/>
      <c r="Q1016" s="194"/>
      <c r="R1016" s="194"/>
      <c r="S1016" s="194"/>
      <c r="T1016" s="194"/>
      <c r="U1016" s="194"/>
      <c r="V1016" s="194"/>
      <c r="W1016" s="194"/>
      <c r="X1016" s="194"/>
    </row>
    <row r="1017" spans="3:24" ht="14.25" customHeight="1" x14ac:dyDescent="0.2">
      <c r="C1017" s="194"/>
      <c r="D1017" s="194"/>
      <c r="E1017" s="194"/>
      <c r="F1017" s="194"/>
      <c r="G1017" s="225"/>
      <c r="H1017" s="225"/>
      <c r="I1017" s="194"/>
      <c r="J1017" s="194"/>
      <c r="K1017" s="194"/>
      <c r="L1017" s="194"/>
      <c r="M1017" s="194"/>
      <c r="N1017" s="194"/>
      <c r="O1017" s="194"/>
      <c r="P1017" s="194"/>
      <c r="Q1017" s="194"/>
      <c r="R1017" s="194"/>
      <c r="S1017" s="194"/>
      <c r="T1017" s="194"/>
      <c r="U1017" s="194"/>
      <c r="V1017" s="194"/>
      <c r="W1017" s="194"/>
      <c r="X1017" s="194"/>
    </row>
    <row r="1018" spans="3:24" ht="14.25" customHeight="1" x14ac:dyDescent="0.2">
      <c r="C1018" s="194"/>
      <c r="D1018" s="194"/>
      <c r="E1018" s="194"/>
      <c r="F1018" s="194"/>
      <c r="G1018" s="225"/>
      <c r="H1018" s="225"/>
      <c r="I1018" s="194"/>
      <c r="J1018" s="194"/>
      <c r="K1018" s="194"/>
      <c r="L1018" s="194"/>
      <c r="M1018" s="194"/>
      <c r="N1018" s="194"/>
      <c r="O1018" s="194"/>
      <c r="P1018" s="194"/>
      <c r="Q1018" s="194"/>
      <c r="R1018" s="194"/>
      <c r="S1018" s="194"/>
      <c r="T1018" s="194"/>
      <c r="U1018" s="194"/>
      <c r="V1018" s="194"/>
      <c r="W1018" s="194"/>
      <c r="X1018" s="194"/>
    </row>
    <row r="1019" spans="3:24" ht="14.25" customHeight="1" x14ac:dyDescent="0.2">
      <c r="C1019" s="194"/>
      <c r="D1019" s="194"/>
      <c r="E1019" s="194"/>
      <c r="F1019" s="194"/>
      <c r="G1019" s="225"/>
      <c r="H1019" s="225"/>
      <c r="I1019" s="194"/>
      <c r="J1019" s="194"/>
      <c r="K1019" s="194"/>
      <c r="L1019" s="194"/>
      <c r="M1019" s="194"/>
      <c r="N1019" s="194"/>
      <c r="O1019" s="194"/>
      <c r="P1019" s="194"/>
      <c r="Q1019" s="194"/>
      <c r="R1019" s="194"/>
      <c r="S1019" s="194"/>
      <c r="T1019" s="194"/>
      <c r="U1019" s="194"/>
      <c r="V1019" s="194"/>
      <c r="W1019" s="194"/>
      <c r="X1019" s="194"/>
    </row>
    <row r="1020" spans="3:24" ht="14.25" customHeight="1" x14ac:dyDescent="0.2">
      <c r="C1020" s="194"/>
      <c r="D1020" s="194"/>
      <c r="E1020" s="194"/>
      <c r="F1020" s="194"/>
      <c r="G1020" s="225"/>
      <c r="H1020" s="225"/>
      <c r="I1020" s="194"/>
      <c r="J1020" s="194"/>
      <c r="K1020" s="194"/>
      <c r="L1020" s="194"/>
      <c r="M1020" s="194"/>
      <c r="N1020" s="194"/>
      <c r="O1020" s="194"/>
      <c r="P1020" s="194"/>
      <c r="Q1020" s="194"/>
      <c r="R1020" s="194"/>
      <c r="S1020" s="194"/>
      <c r="T1020" s="194"/>
      <c r="U1020" s="194"/>
      <c r="V1020" s="194"/>
      <c r="W1020" s="194"/>
      <c r="X1020" s="194"/>
    </row>
    <row r="1021" spans="3:24" ht="14.25" customHeight="1" x14ac:dyDescent="0.2">
      <c r="C1021" s="194"/>
      <c r="D1021" s="194"/>
      <c r="E1021" s="194"/>
      <c r="F1021" s="194"/>
      <c r="G1021" s="225"/>
      <c r="H1021" s="225"/>
      <c r="I1021" s="194"/>
      <c r="J1021" s="194"/>
      <c r="K1021" s="194"/>
      <c r="L1021" s="194"/>
      <c r="M1021" s="194"/>
      <c r="N1021" s="194"/>
      <c r="O1021" s="194"/>
      <c r="P1021" s="194"/>
      <c r="Q1021" s="194"/>
      <c r="R1021" s="194"/>
      <c r="S1021" s="194"/>
      <c r="T1021" s="194"/>
      <c r="U1021" s="194"/>
      <c r="V1021" s="194"/>
      <c r="W1021" s="194"/>
      <c r="X1021" s="194"/>
    </row>
    <row r="1022" spans="3:24" ht="14.25" customHeight="1" x14ac:dyDescent="0.2">
      <c r="C1022" s="194"/>
      <c r="D1022" s="194"/>
      <c r="E1022" s="194"/>
      <c r="F1022" s="194"/>
      <c r="G1022" s="225"/>
      <c r="H1022" s="225"/>
      <c r="I1022" s="194"/>
      <c r="J1022" s="194"/>
      <c r="K1022" s="194"/>
      <c r="L1022" s="194"/>
      <c r="M1022" s="194"/>
      <c r="N1022" s="194"/>
      <c r="O1022" s="194"/>
      <c r="P1022" s="194"/>
      <c r="Q1022" s="194"/>
      <c r="R1022" s="194"/>
      <c r="S1022" s="194"/>
      <c r="T1022" s="194"/>
      <c r="U1022" s="194"/>
      <c r="V1022" s="194"/>
      <c r="W1022" s="194"/>
      <c r="X1022" s="194"/>
    </row>
    <row r="1023" spans="3:24" ht="14.25" customHeight="1" x14ac:dyDescent="0.2">
      <c r="C1023" s="194"/>
      <c r="D1023" s="194"/>
      <c r="E1023" s="194"/>
      <c r="F1023" s="194"/>
      <c r="G1023" s="225"/>
      <c r="H1023" s="225"/>
      <c r="I1023" s="194"/>
      <c r="J1023" s="194"/>
      <c r="K1023" s="194"/>
      <c r="L1023" s="194"/>
      <c r="M1023" s="194"/>
      <c r="N1023" s="194"/>
      <c r="O1023" s="194"/>
      <c r="P1023" s="194"/>
      <c r="Q1023" s="194"/>
      <c r="R1023" s="194"/>
      <c r="S1023" s="194"/>
      <c r="T1023" s="194"/>
      <c r="U1023" s="194"/>
      <c r="V1023" s="194"/>
      <c r="W1023" s="194"/>
      <c r="X1023" s="194"/>
    </row>
    <row r="1024" spans="3:24" ht="14.25" customHeight="1" x14ac:dyDescent="0.2">
      <c r="C1024" s="194"/>
      <c r="D1024" s="194"/>
      <c r="E1024" s="194"/>
      <c r="F1024" s="194"/>
      <c r="G1024" s="225"/>
      <c r="H1024" s="225"/>
      <c r="I1024" s="194"/>
      <c r="J1024" s="194"/>
      <c r="K1024" s="194"/>
      <c r="L1024" s="194"/>
      <c r="M1024" s="194"/>
      <c r="N1024" s="194"/>
      <c r="O1024" s="194"/>
      <c r="P1024" s="194"/>
      <c r="Q1024" s="194"/>
      <c r="R1024" s="194"/>
      <c r="S1024" s="194"/>
      <c r="T1024" s="194"/>
      <c r="U1024" s="194"/>
      <c r="V1024" s="194"/>
      <c r="W1024" s="194"/>
      <c r="X1024" s="194"/>
    </row>
    <row r="1025" spans="3:24" ht="14.25" customHeight="1" x14ac:dyDescent="0.2">
      <c r="C1025" s="194"/>
      <c r="D1025" s="194"/>
      <c r="E1025" s="194"/>
      <c r="F1025" s="194"/>
      <c r="G1025" s="225"/>
      <c r="H1025" s="225"/>
      <c r="I1025" s="194"/>
      <c r="J1025" s="194"/>
      <c r="K1025" s="194"/>
      <c r="L1025" s="194"/>
      <c r="M1025" s="194"/>
      <c r="N1025" s="194"/>
      <c r="O1025" s="194"/>
      <c r="P1025" s="194"/>
      <c r="Q1025" s="194"/>
      <c r="R1025" s="194"/>
      <c r="S1025" s="194"/>
      <c r="T1025" s="194"/>
      <c r="U1025" s="194"/>
      <c r="V1025" s="194"/>
      <c r="W1025" s="194"/>
      <c r="X1025" s="194"/>
    </row>
    <row r="1026" spans="3:24" ht="14.25" customHeight="1" x14ac:dyDescent="0.2">
      <c r="C1026" s="194"/>
      <c r="D1026" s="194"/>
      <c r="E1026" s="194"/>
      <c r="F1026" s="194"/>
      <c r="G1026" s="225"/>
      <c r="H1026" s="225"/>
      <c r="I1026" s="194"/>
      <c r="J1026" s="194"/>
      <c r="K1026" s="194"/>
      <c r="L1026" s="194"/>
      <c r="M1026" s="194"/>
      <c r="N1026" s="194"/>
      <c r="O1026" s="194"/>
      <c r="P1026" s="194"/>
      <c r="Q1026" s="194"/>
      <c r="R1026" s="194"/>
      <c r="S1026" s="194"/>
      <c r="T1026" s="194"/>
      <c r="U1026" s="194"/>
      <c r="V1026" s="194"/>
      <c r="W1026" s="194"/>
      <c r="X1026" s="194"/>
    </row>
    <row r="1027" spans="3:24" ht="14.25" customHeight="1" x14ac:dyDescent="0.2">
      <c r="C1027" s="194"/>
      <c r="D1027" s="194"/>
      <c r="E1027" s="194"/>
      <c r="F1027" s="194"/>
      <c r="G1027" s="225"/>
      <c r="H1027" s="225"/>
      <c r="I1027" s="194"/>
      <c r="J1027" s="194"/>
      <c r="K1027" s="194"/>
      <c r="L1027" s="194"/>
      <c r="M1027" s="194"/>
      <c r="N1027" s="194"/>
      <c r="O1027" s="194"/>
      <c r="P1027" s="194"/>
      <c r="Q1027" s="194"/>
      <c r="R1027" s="194"/>
      <c r="S1027" s="194"/>
      <c r="T1027" s="194"/>
      <c r="U1027" s="194"/>
      <c r="V1027" s="194"/>
      <c r="W1027" s="194"/>
      <c r="X1027" s="194"/>
    </row>
    <row r="1028" spans="3:24" ht="14.25" customHeight="1" x14ac:dyDescent="0.2">
      <c r="C1028" s="194"/>
      <c r="D1028" s="194"/>
      <c r="E1028" s="194"/>
      <c r="F1028" s="194"/>
      <c r="G1028" s="225"/>
      <c r="H1028" s="225"/>
      <c r="I1028" s="194"/>
      <c r="J1028" s="194"/>
      <c r="K1028" s="194"/>
      <c r="L1028" s="194"/>
      <c r="M1028" s="194"/>
      <c r="N1028" s="194"/>
      <c r="O1028" s="194"/>
      <c r="P1028" s="194"/>
      <c r="Q1028" s="194"/>
      <c r="R1028" s="194"/>
      <c r="S1028" s="194"/>
      <c r="T1028" s="194"/>
      <c r="U1028" s="194"/>
      <c r="V1028" s="194"/>
      <c r="W1028" s="194"/>
      <c r="X1028" s="194"/>
    </row>
    <row r="1029" spans="3:24" ht="14.25" customHeight="1" x14ac:dyDescent="0.2">
      <c r="C1029" s="194"/>
      <c r="D1029" s="194"/>
      <c r="E1029" s="194"/>
      <c r="F1029" s="194"/>
      <c r="G1029" s="225"/>
      <c r="H1029" s="225"/>
      <c r="I1029" s="194"/>
      <c r="J1029" s="194"/>
      <c r="K1029" s="194"/>
      <c r="L1029" s="194"/>
      <c r="M1029" s="194"/>
      <c r="N1029" s="194"/>
      <c r="O1029" s="194"/>
      <c r="P1029" s="194"/>
      <c r="Q1029" s="194"/>
      <c r="R1029" s="194"/>
      <c r="S1029" s="194"/>
      <c r="T1029" s="194"/>
      <c r="U1029" s="194"/>
      <c r="V1029" s="194"/>
      <c r="W1029" s="194"/>
      <c r="X1029" s="194"/>
    </row>
    <row r="1030" spans="3:24" ht="14.25" customHeight="1" x14ac:dyDescent="0.2">
      <c r="C1030" s="194"/>
      <c r="D1030" s="194"/>
      <c r="E1030" s="194"/>
      <c r="F1030" s="194"/>
      <c r="G1030" s="225"/>
      <c r="H1030" s="225"/>
      <c r="I1030" s="194"/>
      <c r="J1030" s="194"/>
      <c r="K1030" s="194"/>
      <c r="L1030" s="194"/>
      <c r="M1030" s="194"/>
      <c r="N1030" s="194"/>
      <c r="O1030" s="194"/>
      <c r="P1030" s="194"/>
      <c r="Q1030" s="194"/>
      <c r="R1030" s="194"/>
      <c r="S1030" s="194"/>
      <c r="T1030" s="194"/>
      <c r="U1030" s="194"/>
      <c r="V1030" s="194"/>
      <c r="W1030" s="194"/>
      <c r="X1030" s="194"/>
    </row>
    <row r="1031" spans="3:24" ht="14.25" customHeight="1" x14ac:dyDescent="0.2">
      <c r="C1031" s="194"/>
      <c r="D1031" s="194"/>
      <c r="E1031" s="194"/>
      <c r="F1031" s="194"/>
      <c r="G1031" s="225"/>
      <c r="H1031" s="225"/>
      <c r="I1031" s="194"/>
      <c r="J1031" s="194"/>
      <c r="K1031" s="194"/>
      <c r="L1031" s="194"/>
      <c r="M1031" s="194"/>
      <c r="N1031" s="194"/>
      <c r="O1031" s="194"/>
      <c r="P1031" s="194"/>
      <c r="Q1031" s="194"/>
      <c r="R1031" s="194"/>
      <c r="S1031" s="194"/>
      <c r="T1031" s="194"/>
      <c r="U1031" s="194"/>
      <c r="V1031" s="194"/>
      <c r="W1031" s="194"/>
      <c r="X1031" s="194"/>
    </row>
    <row r="1032" spans="3:24" ht="14.25" customHeight="1" x14ac:dyDescent="0.2">
      <c r="C1032" s="194"/>
      <c r="D1032" s="194"/>
      <c r="E1032" s="194"/>
      <c r="F1032" s="194"/>
      <c r="G1032" s="225"/>
      <c r="H1032" s="225"/>
      <c r="I1032" s="194"/>
      <c r="J1032" s="194"/>
      <c r="K1032" s="194"/>
      <c r="L1032" s="194"/>
      <c r="M1032" s="194"/>
      <c r="N1032" s="194"/>
      <c r="O1032" s="194"/>
      <c r="P1032" s="194"/>
      <c r="Q1032" s="194"/>
      <c r="R1032" s="194"/>
      <c r="S1032" s="194"/>
      <c r="T1032" s="194"/>
      <c r="U1032" s="194"/>
      <c r="V1032" s="194"/>
      <c r="W1032" s="194"/>
      <c r="X1032" s="194"/>
    </row>
    <row r="1033" spans="3:24" ht="14.25" customHeight="1" x14ac:dyDescent="0.2">
      <c r="C1033" s="194"/>
      <c r="D1033" s="194"/>
      <c r="E1033" s="194"/>
      <c r="F1033" s="194"/>
      <c r="G1033" s="225"/>
      <c r="H1033" s="225"/>
      <c r="I1033" s="194"/>
      <c r="J1033" s="194"/>
      <c r="K1033" s="194"/>
      <c r="L1033" s="194"/>
      <c r="M1033" s="194"/>
      <c r="N1033" s="194"/>
      <c r="O1033" s="194"/>
      <c r="P1033" s="194"/>
      <c r="Q1033" s="194"/>
      <c r="R1033" s="194"/>
      <c r="S1033" s="194"/>
      <c r="T1033" s="194"/>
      <c r="U1033" s="194"/>
      <c r="V1033" s="194"/>
      <c r="W1033" s="194"/>
      <c r="X1033" s="194"/>
    </row>
    <row r="1034" spans="3:24" ht="15" customHeight="1" x14ac:dyDescent="0.2">
      <c r="C1034" s="194"/>
      <c r="D1034" s="194"/>
      <c r="E1034" s="194"/>
      <c r="F1034" s="194"/>
      <c r="G1034" s="225"/>
      <c r="H1034" s="225"/>
      <c r="I1034" s="194"/>
    </row>
    <row r="1035" spans="3:24" ht="15" customHeight="1" x14ac:dyDescent="0.2">
      <c r="C1035" s="194"/>
      <c r="D1035" s="194"/>
      <c r="E1035" s="194"/>
      <c r="F1035" s="194"/>
      <c r="G1035" s="225"/>
      <c r="H1035" s="225"/>
      <c r="I1035" s="194"/>
    </row>
    <row r="1036" spans="3:24" ht="15" customHeight="1" x14ac:dyDescent="0.2">
      <c r="C1036" s="194"/>
      <c r="D1036" s="194"/>
      <c r="E1036" s="194"/>
      <c r="F1036" s="194"/>
      <c r="G1036" s="225"/>
      <c r="H1036" s="225"/>
      <c r="I1036" s="194"/>
    </row>
  </sheetData>
  <mergeCells count="8">
    <mergeCell ref="I58:I59"/>
    <mergeCell ref="D59:G59"/>
    <mergeCell ref="A2:B2"/>
    <mergeCell ref="C2:G2"/>
    <mergeCell ref="A3:H3"/>
    <mergeCell ref="A58:B59"/>
    <mergeCell ref="D58:G58"/>
    <mergeCell ref="H58:H59"/>
  </mergeCells>
  <hyperlinks>
    <hyperlink ref="E15" r:id="rId1" display="https://www.funcionpublica.gov.co/eva/gestornormativo/norma.php?i=77653" xr:uid="{F3EB0BC5-D0E6-4334-92B1-C8D38F1C90C1}"/>
    <hyperlink ref="E10" r:id="rId2" display="https://www.alcaldiabogota.gov.co/sisjur/normas/Norma1.jsp?i=81088&amp;dt=S" xr:uid="{38BDC6FF-6385-43A5-A864-55F03C24C243}"/>
    <hyperlink ref="E47" r:id="rId3" display="https://www.alcaldiabogota.gov.co/sisjur/normas/Norma1.jsp?i=11024" xr:uid="{7DEC3B7A-1FF0-433C-A7C0-5612E8842D6A}"/>
    <hyperlink ref="E14" r:id="rId4" display="https://www.funcionpublica.gov.co/eva/gestornormativo/norma.php?i=78153" xr:uid="{0ADDE3E5-B0FE-4CE5-9294-EF6A60167392}"/>
    <hyperlink ref="E34" r:id="rId5" display="https://www.alcaldiabogota.gov.co/sisjur/normas/Norma1.jsp?i=33965" xr:uid="{C7C05520-453E-47CC-AC45-0F0B80B5B4E9}"/>
    <hyperlink ref="E44" r:id="rId6" display="https://www.icbf.gov.co/cargues/avance/docs/resolucion_minambientevdt_1023_2005.htm" xr:uid="{38300BA4-F4C4-4987-B245-EAD2CA01691A}"/>
    <hyperlink ref="E50" r:id="rId7" display="https://www.funcionpublica.gov.co/eva/gestornormativo/norma.php?i=4589" xr:uid="{F1E07DC7-CFA9-4B20-888A-2B466CF0EC43}"/>
    <hyperlink ref="E54" r:id="rId8" location="/" display="https://www.redjurista.com/Documents/decreto_1843_de_1991_ministerio_de_salud.aspx - /" xr:uid="{2A542E7E-4393-4ECD-8727-8FDC1F7CAF60}"/>
    <hyperlink ref="E5" r:id="rId9" location="7" display="7" xr:uid="{FCB588C2-3872-41DD-B808-898DB5EEE5CF}"/>
    <hyperlink ref="E28" r:id="rId10" display="https://www.alcaldiabogota.gov.co/sisjur/normas/Norma1.jsp?i=45188&amp;dt=S" xr:uid="{4D316F0E-636F-419A-B8B5-6C4FA51D45D1}"/>
    <hyperlink ref="E16" r:id="rId11" display="40492" xr:uid="{0B06CA40-3599-4F64-A2E5-A347DCA9DDAF}"/>
    <hyperlink ref="E6" r:id="rId12" display="2184" xr:uid="{0E8F612D-6F92-4FAB-81AB-A5BA324EEBC7}"/>
    <hyperlink ref="E56" r:id="rId13" display="2050" xr:uid="{4D6AC8B8-EB4B-4A8C-93E6-7B1D20179EE2}"/>
    <hyperlink ref="E8" r:id="rId14" display="112" xr:uid="{9EA0FDAB-3272-4C20-88FB-BBEE49BA18DF}"/>
    <hyperlink ref="E25" r:id="rId15" display="http://sisjur.bogotajuridica.gov.co/sisjur/normas/Norma1.jsp?i=53751" xr:uid="{037FE35E-BD82-4FF8-A695-736FAA36D8DB}"/>
    <hyperlink ref="E57" r:id="rId16" display="http://sisjur.bogotajuridica.gov.co/sisjur/normas/Norma1.jsp?i=660" xr:uid="{28FF3851-6D29-466D-8AA1-5ECE935641D6}"/>
    <hyperlink ref="E49" r:id="rId17" display="https://www.minambiente.gov.co/images/normativa/Otros/NTC/2002/NTC_5131_2002.pdf" xr:uid="{1A2F36AD-021F-458B-B5AE-062623602D32}"/>
    <hyperlink ref="E24" r:id="rId18" display="http://sisjur.bogotajuridica.gov.co/sisjur/normas/Norma1.jsp?i=53825" xr:uid="{21686F07-A602-425B-BE51-816CA25946A0}"/>
    <hyperlink ref="E53" r:id="rId19" display="http://sisjur.bogotajuridica.gov.co/sisjur/normas/Norma1.jsp?i=336" xr:uid="{23C35D57-6AF2-4225-83D7-C2AB31D9F2B5}"/>
    <hyperlink ref="E13" r:id="rId20" display="http://sisjur.bogotajuridica.gov.co/sisjur/normas/Norma1.jsp?i=71292" xr:uid="{9A9E7A90-7F68-4D88-9AD7-3087D0FBC099}"/>
  </hyperlinks>
  <printOptions horizontalCentered="1"/>
  <pageMargins left="0.23622047244094491" right="0.23622047244094491" top="0.31496062992125984" bottom="0.19685039370078741" header="0" footer="0"/>
  <pageSetup paperSize="14" scale="38" orientation="landscape" r:id="rId21"/>
  <headerFooter>
    <oddFooter>&amp;LV3-11-03-2020</oddFooter>
  </headerFooter>
  <rowBreaks count="1" manualBreakCount="1">
    <brk id="39" max="8" man="1"/>
  </rowBreaks>
  <drawing r:id="rId22"/>
  <legacyDrawing r:id="rId23"/>
  <tableParts count="1">
    <tablePart r:id="rId2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BBFD-363F-4283-9AFC-7796B8EA81ED}">
  <sheetPr>
    <tabColor rgb="FFFF0000"/>
  </sheetPr>
  <dimension ref="A1:I31"/>
  <sheetViews>
    <sheetView view="pageBreakPreview" zoomScale="60" zoomScaleNormal="60" zoomScalePageLayoutView="26" workbookViewId="0">
      <pane ySplit="4" topLeftCell="A5" activePane="bottomLeft" state="frozen"/>
      <selection pane="bottomLeft"/>
    </sheetView>
  </sheetViews>
  <sheetFormatPr baseColWidth="10" defaultColWidth="11.5703125" defaultRowHeight="14.25" x14ac:dyDescent="0.2"/>
  <cols>
    <col min="1" max="2" width="20" style="26" customWidth="1"/>
    <col min="3" max="3" width="19.42578125" style="30" customWidth="1"/>
    <col min="4" max="4" width="25.5703125" style="30" customWidth="1"/>
    <col min="5" max="5" width="41.85546875" style="30" customWidth="1"/>
    <col min="6" max="6" width="20" style="30" customWidth="1"/>
    <col min="7" max="7" width="52.5703125" style="51" customWidth="1"/>
    <col min="8" max="8" width="53.28515625" style="30" customWidth="1"/>
    <col min="9" max="9" width="46.85546875" style="30" customWidth="1"/>
    <col min="10" max="10" width="11.5703125" style="30"/>
    <col min="11" max="11" width="14" style="30" bestFit="1" customWidth="1"/>
    <col min="12" max="256" width="11.5703125" style="30"/>
    <col min="257" max="258" width="20" style="30" customWidth="1"/>
    <col min="259" max="259" width="19.42578125" style="30" customWidth="1"/>
    <col min="260" max="260" width="25.5703125" style="30" customWidth="1"/>
    <col min="261" max="261" width="13.5703125" style="30" customWidth="1"/>
    <col min="262" max="262" width="20" style="30" customWidth="1"/>
    <col min="263" max="263" width="42.140625" style="30" customWidth="1"/>
    <col min="264" max="264" width="36.140625" style="30" customWidth="1"/>
    <col min="265" max="265" width="35.140625" style="30" customWidth="1"/>
    <col min="266" max="266" width="11.5703125" style="30"/>
    <col min="267" max="267" width="14" style="30" bestFit="1" customWidth="1"/>
    <col min="268" max="512" width="11.5703125" style="30"/>
    <col min="513" max="514" width="20" style="30" customWidth="1"/>
    <col min="515" max="515" width="19.42578125" style="30" customWidth="1"/>
    <col min="516" max="516" width="25.5703125" style="30" customWidth="1"/>
    <col min="517" max="517" width="13.5703125" style="30" customWidth="1"/>
    <col min="518" max="518" width="20" style="30" customWidth="1"/>
    <col min="519" max="519" width="42.140625" style="30" customWidth="1"/>
    <col min="520" max="520" width="36.140625" style="30" customWidth="1"/>
    <col min="521" max="521" width="35.140625" style="30" customWidth="1"/>
    <col min="522" max="522" width="11.5703125" style="30"/>
    <col min="523" max="523" width="14" style="30" bestFit="1" customWidth="1"/>
    <col min="524" max="768" width="11.5703125" style="30"/>
    <col min="769" max="770" width="20" style="30" customWidth="1"/>
    <col min="771" max="771" width="19.42578125" style="30" customWidth="1"/>
    <col min="772" max="772" width="25.5703125" style="30" customWidth="1"/>
    <col min="773" max="773" width="13.5703125" style="30" customWidth="1"/>
    <col min="774" max="774" width="20" style="30" customWidth="1"/>
    <col min="775" max="775" width="42.140625" style="30" customWidth="1"/>
    <col min="776" max="776" width="36.140625" style="30" customWidth="1"/>
    <col min="777" max="777" width="35.140625" style="30" customWidth="1"/>
    <col min="778" max="778" width="11.5703125" style="30"/>
    <col min="779" max="779" width="14" style="30" bestFit="1" customWidth="1"/>
    <col min="780" max="1024" width="11.5703125" style="30"/>
    <col min="1025" max="1026" width="20" style="30" customWidth="1"/>
    <col min="1027" max="1027" width="19.42578125" style="30" customWidth="1"/>
    <col min="1028" max="1028" width="25.5703125" style="30" customWidth="1"/>
    <col min="1029" max="1029" width="13.5703125" style="30" customWidth="1"/>
    <col min="1030" max="1030" width="20" style="30" customWidth="1"/>
    <col min="1031" max="1031" width="42.140625" style="30" customWidth="1"/>
    <col min="1032" max="1032" width="36.140625" style="30" customWidth="1"/>
    <col min="1033" max="1033" width="35.140625" style="30" customWidth="1"/>
    <col min="1034" max="1034" width="11.5703125" style="30"/>
    <col min="1035" max="1035" width="14" style="30" bestFit="1" customWidth="1"/>
    <col min="1036" max="1280" width="11.5703125" style="30"/>
    <col min="1281" max="1282" width="20" style="30" customWidth="1"/>
    <col min="1283" max="1283" width="19.42578125" style="30" customWidth="1"/>
    <col min="1284" max="1284" width="25.5703125" style="30" customWidth="1"/>
    <col min="1285" max="1285" width="13.5703125" style="30" customWidth="1"/>
    <col min="1286" max="1286" width="20" style="30" customWidth="1"/>
    <col min="1287" max="1287" width="42.140625" style="30" customWidth="1"/>
    <col min="1288" max="1288" width="36.140625" style="30" customWidth="1"/>
    <col min="1289" max="1289" width="35.140625" style="30" customWidth="1"/>
    <col min="1290" max="1290" width="11.5703125" style="30"/>
    <col min="1291" max="1291" width="14" style="30" bestFit="1" customWidth="1"/>
    <col min="1292" max="1536" width="11.5703125" style="30"/>
    <col min="1537" max="1538" width="20" style="30" customWidth="1"/>
    <col min="1539" max="1539" width="19.42578125" style="30" customWidth="1"/>
    <col min="1540" max="1540" width="25.5703125" style="30" customWidth="1"/>
    <col min="1541" max="1541" width="13.5703125" style="30" customWidth="1"/>
    <col min="1542" max="1542" width="20" style="30" customWidth="1"/>
    <col min="1543" max="1543" width="42.140625" style="30" customWidth="1"/>
    <col min="1544" max="1544" width="36.140625" style="30" customWidth="1"/>
    <col min="1545" max="1545" width="35.140625" style="30" customWidth="1"/>
    <col min="1546" max="1546" width="11.5703125" style="30"/>
    <col min="1547" max="1547" width="14" style="30" bestFit="1" customWidth="1"/>
    <col min="1548" max="1792" width="11.5703125" style="30"/>
    <col min="1793" max="1794" width="20" style="30" customWidth="1"/>
    <col min="1795" max="1795" width="19.42578125" style="30" customWidth="1"/>
    <col min="1796" max="1796" width="25.5703125" style="30" customWidth="1"/>
    <col min="1797" max="1797" width="13.5703125" style="30" customWidth="1"/>
    <col min="1798" max="1798" width="20" style="30" customWidth="1"/>
    <col min="1799" max="1799" width="42.140625" style="30" customWidth="1"/>
    <col min="1800" max="1800" width="36.140625" style="30" customWidth="1"/>
    <col min="1801" max="1801" width="35.140625" style="30" customWidth="1"/>
    <col min="1802" max="1802" width="11.5703125" style="30"/>
    <col min="1803" max="1803" width="14" style="30" bestFit="1" customWidth="1"/>
    <col min="1804" max="2048" width="11.5703125" style="30"/>
    <col min="2049" max="2050" width="20" style="30" customWidth="1"/>
    <col min="2051" max="2051" width="19.42578125" style="30" customWidth="1"/>
    <col min="2052" max="2052" width="25.5703125" style="30" customWidth="1"/>
    <col min="2053" max="2053" width="13.5703125" style="30" customWidth="1"/>
    <col min="2054" max="2054" width="20" style="30" customWidth="1"/>
    <col min="2055" max="2055" width="42.140625" style="30" customWidth="1"/>
    <col min="2056" max="2056" width="36.140625" style="30" customWidth="1"/>
    <col min="2057" max="2057" width="35.140625" style="30" customWidth="1"/>
    <col min="2058" max="2058" width="11.5703125" style="30"/>
    <col min="2059" max="2059" width="14" style="30" bestFit="1" customWidth="1"/>
    <col min="2060" max="2304" width="11.5703125" style="30"/>
    <col min="2305" max="2306" width="20" style="30" customWidth="1"/>
    <col min="2307" max="2307" width="19.42578125" style="30" customWidth="1"/>
    <col min="2308" max="2308" width="25.5703125" style="30" customWidth="1"/>
    <col min="2309" max="2309" width="13.5703125" style="30" customWidth="1"/>
    <col min="2310" max="2310" width="20" style="30" customWidth="1"/>
    <col min="2311" max="2311" width="42.140625" style="30" customWidth="1"/>
    <col min="2312" max="2312" width="36.140625" style="30" customWidth="1"/>
    <col min="2313" max="2313" width="35.140625" style="30" customWidth="1"/>
    <col min="2314" max="2314" width="11.5703125" style="30"/>
    <col min="2315" max="2315" width="14" style="30" bestFit="1" customWidth="1"/>
    <col min="2316" max="2560" width="11.5703125" style="30"/>
    <col min="2561" max="2562" width="20" style="30" customWidth="1"/>
    <col min="2563" max="2563" width="19.42578125" style="30" customWidth="1"/>
    <col min="2564" max="2564" width="25.5703125" style="30" customWidth="1"/>
    <col min="2565" max="2565" width="13.5703125" style="30" customWidth="1"/>
    <col min="2566" max="2566" width="20" style="30" customWidth="1"/>
    <col min="2567" max="2567" width="42.140625" style="30" customWidth="1"/>
    <col min="2568" max="2568" width="36.140625" style="30" customWidth="1"/>
    <col min="2569" max="2569" width="35.140625" style="30" customWidth="1"/>
    <col min="2570" max="2570" width="11.5703125" style="30"/>
    <col min="2571" max="2571" width="14" style="30" bestFit="1" customWidth="1"/>
    <col min="2572" max="2816" width="11.5703125" style="30"/>
    <col min="2817" max="2818" width="20" style="30" customWidth="1"/>
    <col min="2819" max="2819" width="19.42578125" style="30" customWidth="1"/>
    <col min="2820" max="2820" width="25.5703125" style="30" customWidth="1"/>
    <col min="2821" max="2821" width="13.5703125" style="30" customWidth="1"/>
    <col min="2822" max="2822" width="20" style="30" customWidth="1"/>
    <col min="2823" max="2823" width="42.140625" style="30" customWidth="1"/>
    <col min="2824" max="2824" width="36.140625" style="30" customWidth="1"/>
    <col min="2825" max="2825" width="35.140625" style="30" customWidth="1"/>
    <col min="2826" max="2826" width="11.5703125" style="30"/>
    <col min="2827" max="2827" width="14" style="30" bestFit="1" customWidth="1"/>
    <col min="2828" max="3072" width="11.5703125" style="30"/>
    <col min="3073" max="3074" width="20" style="30" customWidth="1"/>
    <col min="3075" max="3075" width="19.42578125" style="30" customWidth="1"/>
    <col min="3076" max="3076" width="25.5703125" style="30" customWidth="1"/>
    <col min="3077" max="3077" width="13.5703125" style="30" customWidth="1"/>
    <col min="3078" max="3078" width="20" style="30" customWidth="1"/>
    <col min="3079" max="3079" width="42.140625" style="30" customWidth="1"/>
    <col min="3080" max="3080" width="36.140625" style="30" customWidth="1"/>
    <col min="3081" max="3081" width="35.140625" style="30" customWidth="1"/>
    <col min="3082" max="3082" width="11.5703125" style="30"/>
    <col min="3083" max="3083" width="14" style="30" bestFit="1" customWidth="1"/>
    <col min="3084" max="3328" width="11.5703125" style="30"/>
    <col min="3329" max="3330" width="20" style="30" customWidth="1"/>
    <col min="3331" max="3331" width="19.42578125" style="30" customWidth="1"/>
    <col min="3332" max="3332" width="25.5703125" style="30" customWidth="1"/>
    <col min="3333" max="3333" width="13.5703125" style="30" customWidth="1"/>
    <col min="3334" max="3334" width="20" style="30" customWidth="1"/>
    <col min="3335" max="3335" width="42.140625" style="30" customWidth="1"/>
    <col min="3336" max="3336" width="36.140625" style="30" customWidth="1"/>
    <col min="3337" max="3337" width="35.140625" style="30" customWidth="1"/>
    <col min="3338" max="3338" width="11.5703125" style="30"/>
    <col min="3339" max="3339" width="14" style="30" bestFit="1" customWidth="1"/>
    <col min="3340" max="3584" width="11.5703125" style="30"/>
    <col min="3585" max="3586" width="20" style="30" customWidth="1"/>
    <col min="3587" max="3587" width="19.42578125" style="30" customWidth="1"/>
    <col min="3588" max="3588" width="25.5703125" style="30" customWidth="1"/>
    <col min="3589" max="3589" width="13.5703125" style="30" customWidth="1"/>
    <col min="3590" max="3590" width="20" style="30" customWidth="1"/>
    <col min="3591" max="3591" width="42.140625" style="30" customWidth="1"/>
    <col min="3592" max="3592" width="36.140625" style="30" customWidth="1"/>
    <col min="3593" max="3593" width="35.140625" style="30" customWidth="1"/>
    <col min="3594" max="3594" width="11.5703125" style="30"/>
    <col min="3595" max="3595" width="14" style="30" bestFit="1" customWidth="1"/>
    <col min="3596" max="3840" width="11.5703125" style="30"/>
    <col min="3841" max="3842" width="20" style="30" customWidth="1"/>
    <col min="3843" max="3843" width="19.42578125" style="30" customWidth="1"/>
    <col min="3844" max="3844" width="25.5703125" style="30" customWidth="1"/>
    <col min="3845" max="3845" width="13.5703125" style="30" customWidth="1"/>
    <col min="3846" max="3846" width="20" style="30" customWidth="1"/>
    <col min="3847" max="3847" width="42.140625" style="30" customWidth="1"/>
    <col min="3848" max="3848" width="36.140625" style="30" customWidth="1"/>
    <col min="3849" max="3849" width="35.140625" style="30" customWidth="1"/>
    <col min="3850" max="3850" width="11.5703125" style="30"/>
    <col min="3851" max="3851" width="14" style="30" bestFit="1" customWidth="1"/>
    <col min="3852" max="4096" width="11.5703125" style="30"/>
    <col min="4097" max="4098" width="20" style="30" customWidth="1"/>
    <col min="4099" max="4099" width="19.42578125" style="30" customWidth="1"/>
    <col min="4100" max="4100" width="25.5703125" style="30" customWidth="1"/>
    <col min="4101" max="4101" width="13.5703125" style="30" customWidth="1"/>
    <col min="4102" max="4102" width="20" style="30" customWidth="1"/>
    <col min="4103" max="4103" width="42.140625" style="30" customWidth="1"/>
    <col min="4104" max="4104" width="36.140625" style="30" customWidth="1"/>
    <col min="4105" max="4105" width="35.140625" style="30" customWidth="1"/>
    <col min="4106" max="4106" width="11.5703125" style="30"/>
    <col min="4107" max="4107" width="14" style="30" bestFit="1" customWidth="1"/>
    <col min="4108" max="4352" width="11.5703125" style="30"/>
    <col min="4353" max="4354" width="20" style="30" customWidth="1"/>
    <col min="4355" max="4355" width="19.42578125" style="30" customWidth="1"/>
    <col min="4356" max="4356" width="25.5703125" style="30" customWidth="1"/>
    <col min="4357" max="4357" width="13.5703125" style="30" customWidth="1"/>
    <col min="4358" max="4358" width="20" style="30" customWidth="1"/>
    <col min="4359" max="4359" width="42.140625" style="30" customWidth="1"/>
    <col min="4360" max="4360" width="36.140625" style="30" customWidth="1"/>
    <col min="4361" max="4361" width="35.140625" style="30" customWidth="1"/>
    <col min="4362" max="4362" width="11.5703125" style="30"/>
    <col min="4363" max="4363" width="14" style="30" bestFit="1" customWidth="1"/>
    <col min="4364" max="4608" width="11.5703125" style="30"/>
    <col min="4609" max="4610" width="20" style="30" customWidth="1"/>
    <col min="4611" max="4611" width="19.42578125" style="30" customWidth="1"/>
    <col min="4612" max="4612" width="25.5703125" style="30" customWidth="1"/>
    <col min="4613" max="4613" width="13.5703125" style="30" customWidth="1"/>
    <col min="4614" max="4614" width="20" style="30" customWidth="1"/>
    <col min="4615" max="4615" width="42.140625" style="30" customWidth="1"/>
    <col min="4616" max="4616" width="36.140625" style="30" customWidth="1"/>
    <col min="4617" max="4617" width="35.140625" style="30" customWidth="1"/>
    <col min="4618" max="4618" width="11.5703125" style="30"/>
    <col min="4619" max="4619" width="14" style="30" bestFit="1" customWidth="1"/>
    <col min="4620" max="4864" width="11.5703125" style="30"/>
    <col min="4865" max="4866" width="20" style="30" customWidth="1"/>
    <col min="4867" max="4867" width="19.42578125" style="30" customWidth="1"/>
    <col min="4868" max="4868" width="25.5703125" style="30" customWidth="1"/>
    <col min="4869" max="4869" width="13.5703125" style="30" customWidth="1"/>
    <col min="4870" max="4870" width="20" style="30" customWidth="1"/>
    <col min="4871" max="4871" width="42.140625" style="30" customWidth="1"/>
    <col min="4872" max="4872" width="36.140625" style="30" customWidth="1"/>
    <col min="4873" max="4873" width="35.140625" style="30" customWidth="1"/>
    <col min="4874" max="4874" width="11.5703125" style="30"/>
    <col min="4875" max="4875" width="14" style="30" bestFit="1" customWidth="1"/>
    <col min="4876" max="5120" width="11.5703125" style="30"/>
    <col min="5121" max="5122" width="20" style="30" customWidth="1"/>
    <col min="5123" max="5123" width="19.42578125" style="30" customWidth="1"/>
    <col min="5124" max="5124" width="25.5703125" style="30" customWidth="1"/>
    <col min="5125" max="5125" width="13.5703125" style="30" customWidth="1"/>
    <col min="5126" max="5126" width="20" style="30" customWidth="1"/>
    <col min="5127" max="5127" width="42.140625" style="30" customWidth="1"/>
    <col min="5128" max="5128" width="36.140625" style="30" customWidth="1"/>
    <col min="5129" max="5129" width="35.140625" style="30" customWidth="1"/>
    <col min="5130" max="5130" width="11.5703125" style="30"/>
    <col min="5131" max="5131" width="14" style="30" bestFit="1" customWidth="1"/>
    <col min="5132" max="5376" width="11.5703125" style="30"/>
    <col min="5377" max="5378" width="20" style="30" customWidth="1"/>
    <col min="5379" max="5379" width="19.42578125" style="30" customWidth="1"/>
    <col min="5380" max="5380" width="25.5703125" style="30" customWidth="1"/>
    <col min="5381" max="5381" width="13.5703125" style="30" customWidth="1"/>
    <col min="5382" max="5382" width="20" style="30" customWidth="1"/>
    <col min="5383" max="5383" width="42.140625" style="30" customWidth="1"/>
    <col min="5384" max="5384" width="36.140625" style="30" customWidth="1"/>
    <col min="5385" max="5385" width="35.140625" style="30" customWidth="1"/>
    <col min="5386" max="5386" width="11.5703125" style="30"/>
    <col min="5387" max="5387" width="14" style="30" bestFit="1" customWidth="1"/>
    <col min="5388" max="5632" width="11.5703125" style="30"/>
    <col min="5633" max="5634" width="20" style="30" customWidth="1"/>
    <col min="5635" max="5635" width="19.42578125" style="30" customWidth="1"/>
    <col min="5636" max="5636" width="25.5703125" style="30" customWidth="1"/>
    <col min="5637" max="5637" width="13.5703125" style="30" customWidth="1"/>
    <col min="5638" max="5638" width="20" style="30" customWidth="1"/>
    <col min="5639" max="5639" width="42.140625" style="30" customWidth="1"/>
    <col min="5640" max="5640" width="36.140625" style="30" customWidth="1"/>
    <col min="5641" max="5641" width="35.140625" style="30" customWidth="1"/>
    <col min="5642" max="5642" width="11.5703125" style="30"/>
    <col min="5643" max="5643" width="14" style="30" bestFit="1" customWidth="1"/>
    <col min="5644" max="5888" width="11.5703125" style="30"/>
    <col min="5889" max="5890" width="20" style="30" customWidth="1"/>
    <col min="5891" max="5891" width="19.42578125" style="30" customWidth="1"/>
    <col min="5892" max="5892" width="25.5703125" style="30" customWidth="1"/>
    <col min="5893" max="5893" width="13.5703125" style="30" customWidth="1"/>
    <col min="5894" max="5894" width="20" style="30" customWidth="1"/>
    <col min="5895" max="5895" width="42.140625" style="30" customWidth="1"/>
    <col min="5896" max="5896" width="36.140625" style="30" customWidth="1"/>
    <col min="5897" max="5897" width="35.140625" style="30" customWidth="1"/>
    <col min="5898" max="5898" width="11.5703125" style="30"/>
    <col min="5899" max="5899" width="14" style="30" bestFit="1" customWidth="1"/>
    <col min="5900" max="6144" width="11.5703125" style="30"/>
    <col min="6145" max="6146" width="20" style="30" customWidth="1"/>
    <col min="6147" max="6147" width="19.42578125" style="30" customWidth="1"/>
    <col min="6148" max="6148" width="25.5703125" style="30" customWidth="1"/>
    <col min="6149" max="6149" width="13.5703125" style="30" customWidth="1"/>
    <col min="6150" max="6150" width="20" style="30" customWidth="1"/>
    <col min="6151" max="6151" width="42.140625" style="30" customWidth="1"/>
    <col min="6152" max="6152" width="36.140625" style="30" customWidth="1"/>
    <col min="6153" max="6153" width="35.140625" style="30" customWidth="1"/>
    <col min="6154" max="6154" width="11.5703125" style="30"/>
    <col min="6155" max="6155" width="14" style="30" bestFit="1" customWidth="1"/>
    <col min="6156" max="6400" width="11.5703125" style="30"/>
    <col min="6401" max="6402" width="20" style="30" customWidth="1"/>
    <col min="6403" max="6403" width="19.42578125" style="30" customWidth="1"/>
    <col min="6404" max="6404" width="25.5703125" style="30" customWidth="1"/>
    <col min="6405" max="6405" width="13.5703125" style="30" customWidth="1"/>
    <col min="6406" max="6406" width="20" style="30" customWidth="1"/>
    <col min="6407" max="6407" width="42.140625" style="30" customWidth="1"/>
    <col min="6408" max="6408" width="36.140625" style="30" customWidth="1"/>
    <col min="6409" max="6409" width="35.140625" style="30" customWidth="1"/>
    <col min="6410" max="6410" width="11.5703125" style="30"/>
    <col min="6411" max="6411" width="14" style="30" bestFit="1" customWidth="1"/>
    <col min="6412" max="6656" width="11.5703125" style="30"/>
    <col min="6657" max="6658" width="20" style="30" customWidth="1"/>
    <col min="6659" max="6659" width="19.42578125" style="30" customWidth="1"/>
    <col min="6660" max="6660" width="25.5703125" style="30" customWidth="1"/>
    <col min="6661" max="6661" width="13.5703125" style="30" customWidth="1"/>
    <col min="6662" max="6662" width="20" style="30" customWidth="1"/>
    <col min="6663" max="6663" width="42.140625" style="30" customWidth="1"/>
    <col min="6664" max="6664" width="36.140625" style="30" customWidth="1"/>
    <col min="6665" max="6665" width="35.140625" style="30" customWidth="1"/>
    <col min="6666" max="6666" width="11.5703125" style="30"/>
    <col min="6667" max="6667" width="14" style="30" bestFit="1" customWidth="1"/>
    <col min="6668" max="6912" width="11.5703125" style="30"/>
    <col min="6913" max="6914" width="20" style="30" customWidth="1"/>
    <col min="6915" max="6915" width="19.42578125" style="30" customWidth="1"/>
    <col min="6916" max="6916" width="25.5703125" style="30" customWidth="1"/>
    <col min="6917" max="6917" width="13.5703125" style="30" customWidth="1"/>
    <col min="6918" max="6918" width="20" style="30" customWidth="1"/>
    <col min="6919" max="6919" width="42.140625" style="30" customWidth="1"/>
    <col min="6920" max="6920" width="36.140625" style="30" customWidth="1"/>
    <col min="6921" max="6921" width="35.140625" style="30" customWidth="1"/>
    <col min="6922" max="6922" width="11.5703125" style="30"/>
    <col min="6923" max="6923" width="14" style="30" bestFit="1" customWidth="1"/>
    <col min="6924" max="7168" width="11.5703125" style="30"/>
    <col min="7169" max="7170" width="20" style="30" customWidth="1"/>
    <col min="7171" max="7171" width="19.42578125" style="30" customWidth="1"/>
    <col min="7172" max="7172" width="25.5703125" style="30" customWidth="1"/>
    <col min="7173" max="7173" width="13.5703125" style="30" customWidth="1"/>
    <col min="7174" max="7174" width="20" style="30" customWidth="1"/>
    <col min="7175" max="7175" width="42.140625" style="30" customWidth="1"/>
    <col min="7176" max="7176" width="36.140625" style="30" customWidth="1"/>
    <col min="7177" max="7177" width="35.140625" style="30" customWidth="1"/>
    <col min="7178" max="7178" width="11.5703125" style="30"/>
    <col min="7179" max="7179" width="14" style="30" bestFit="1" customWidth="1"/>
    <col min="7180" max="7424" width="11.5703125" style="30"/>
    <col min="7425" max="7426" width="20" style="30" customWidth="1"/>
    <col min="7427" max="7427" width="19.42578125" style="30" customWidth="1"/>
    <col min="7428" max="7428" width="25.5703125" style="30" customWidth="1"/>
    <col min="7429" max="7429" width="13.5703125" style="30" customWidth="1"/>
    <col min="7430" max="7430" width="20" style="30" customWidth="1"/>
    <col min="7431" max="7431" width="42.140625" style="30" customWidth="1"/>
    <col min="7432" max="7432" width="36.140625" style="30" customWidth="1"/>
    <col min="7433" max="7433" width="35.140625" style="30" customWidth="1"/>
    <col min="7434" max="7434" width="11.5703125" style="30"/>
    <col min="7435" max="7435" width="14" style="30" bestFit="1" customWidth="1"/>
    <col min="7436" max="7680" width="11.5703125" style="30"/>
    <col min="7681" max="7682" width="20" style="30" customWidth="1"/>
    <col min="7683" max="7683" width="19.42578125" style="30" customWidth="1"/>
    <col min="7684" max="7684" width="25.5703125" style="30" customWidth="1"/>
    <col min="7685" max="7685" width="13.5703125" style="30" customWidth="1"/>
    <col min="7686" max="7686" width="20" style="30" customWidth="1"/>
    <col min="7687" max="7687" width="42.140625" style="30" customWidth="1"/>
    <col min="7688" max="7688" width="36.140625" style="30" customWidth="1"/>
    <col min="7689" max="7689" width="35.140625" style="30" customWidth="1"/>
    <col min="7690" max="7690" width="11.5703125" style="30"/>
    <col min="7691" max="7691" width="14" style="30" bestFit="1" customWidth="1"/>
    <col min="7692" max="7936" width="11.5703125" style="30"/>
    <col min="7937" max="7938" width="20" style="30" customWidth="1"/>
    <col min="7939" max="7939" width="19.42578125" style="30" customWidth="1"/>
    <col min="7940" max="7940" width="25.5703125" style="30" customWidth="1"/>
    <col min="7941" max="7941" width="13.5703125" style="30" customWidth="1"/>
    <col min="7942" max="7942" width="20" style="30" customWidth="1"/>
    <col min="7943" max="7943" width="42.140625" style="30" customWidth="1"/>
    <col min="7944" max="7944" width="36.140625" style="30" customWidth="1"/>
    <col min="7945" max="7945" width="35.140625" style="30" customWidth="1"/>
    <col min="7946" max="7946" width="11.5703125" style="30"/>
    <col min="7947" max="7947" width="14" style="30" bestFit="1" customWidth="1"/>
    <col min="7948" max="8192" width="11.5703125" style="30"/>
    <col min="8193" max="8194" width="20" style="30" customWidth="1"/>
    <col min="8195" max="8195" width="19.42578125" style="30" customWidth="1"/>
    <col min="8196" max="8196" width="25.5703125" style="30" customWidth="1"/>
    <col min="8197" max="8197" width="13.5703125" style="30" customWidth="1"/>
    <col min="8198" max="8198" width="20" style="30" customWidth="1"/>
    <col min="8199" max="8199" width="42.140625" style="30" customWidth="1"/>
    <col min="8200" max="8200" width="36.140625" style="30" customWidth="1"/>
    <col min="8201" max="8201" width="35.140625" style="30" customWidth="1"/>
    <col min="8202" max="8202" width="11.5703125" style="30"/>
    <col min="8203" max="8203" width="14" style="30" bestFit="1" customWidth="1"/>
    <col min="8204" max="8448" width="11.5703125" style="30"/>
    <col min="8449" max="8450" width="20" style="30" customWidth="1"/>
    <col min="8451" max="8451" width="19.42578125" style="30" customWidth="1"/>
    <col min="8452" max="8452" width="25.5703125" style="30" customWidth="1"/>
    <col min="8453" max="8453" width="13.5703125" style="30" customWidth="1"/>
    <col min="8454" max="8454" width="20" style="30" customWidth="1"/>
    <col min="8455" max="8455" width="42.140625" style="30" customWidth="1"/>
    <col min="8456" max="8456" width="36.140625" style="30" customWidth="1"/>
    <col min="8457" max="8457" width="35.140625" style="30" customWidth="1"/>
    <col min="8458" max="8458" width="11.5703125" style="30"/>
    <col min="8459" max="8459" width="14" style="30" bestFit="1" customWidth="1"/>
    <col min="8460" max="8704" width="11.5703125" style="30"/>
    <col min="8705" max="8706" width="20" style="30" customWidth="1"/>
    <col min="8707" max="8707" width="19.42578125" style="30" customWidth="1"/>
    <col min="8708" max="8708" width="25.5703125" style="30" customWidth="1"/>
    <col min="8709" max="8709" width="13.5703125" style="30" customWidth="1"/>
    <col min="8710" max="8710" width="20" style="30" customWidth="1"/>
    <col min="8711" max="8711" width="42.140625" style="30" customWidth="1"/>
    <col min="8712" max="8712" width="36.140625" style="30" customWidth="1"/>
    <col min="8713" max="8713" width="35.140625" style="30" customWidth="1"/>
    <col min="8714" max="8714" width="11.5703125" style="30"/>
    <col min="8715" max="8715" width="14" style="30" bestFit="1" customWidth="1"/>
    <col min="8716" max="8960" width="11.5703125" style="30"/>
    <col min="8961" max="8962" width="20" style="30" customWidth="1"/>
    <col min="8963" max="8963" width="19.42578125" style="30" customWidth="1"/>
    <col min="8964" max="8964" width="25.5703125" style="30" customWidth="1"/>
    <col min="8965" max="8965" width="13.5703125" style="30" customWidth="1"/>
    <col min="8966" max="8966" width="20" style="30" customWidth="1"/>
    <col min="8967" max="8967" width="42.140625" style="30" customWidth="1"/>
    <col min="8968" max="8968" width="36.140625" style="30" customWidth="1"/>
    <col min="8969" max="8969" width="35.140625" style="30" customWidth="1"/>
    <col min="8970" max="8970" width="11.5703125" style="30"/>
    <col min="8971" max="8971" width="14" style="30" bestFit="1" customWidth="1"/>
    <col min="8972" max="9216" width="11.5703125" style="30"/>
    <col min="9217" max="9218" width="20" style="30" customWidth="1"/>
    <col min="9219" max="9219" width="19.42578125" style="30" customWidth="1"/>
    <col min="9220" max="9220" width="25.5703125" style="30" customWidth="1"/>
    <col min="9221" max="9221" width="13.5703125" style="30" customWidth="1"/>
    <col min="9222" max="9222" width="20" style="30" customWidth="1"/>
    <col min="9223" max="9223" width="42.140625" style="30" customWidth="1"/>
    <col min="9224" max="9224" width="36.140625" style="30" customWidth="1"/>
    <col min="9225" max="9225" width="35.140625" style="30" customWidth="1"/>
    <col min="9226" max="9226" width="11.5703125" style="30"/>
    <col min="9227" max="9227" width="14" style="30" bestFit="1" customWidth="1"/>
    <col min="9228" max="9472" width="11.5703125" style="30"/>
    <col min="9473" max="9474" width="20" style="30" customWidth="1"/>
    <col min="9475" max="9475" width="19.42578125" style="30" customWidth="1"/>
    <col min="9476" max="9476" width="25.5703125" style="30" customWidth="1"/>
    <col min="9477" max="9477" width="13.5703125" style="30" customWidth="1"/>
    <col min="9478" max="9478" width="20" style="30" customWidth="1"/>
    <col min="9479" max="9479" width="42.140625" style="30" customWidth="1"/>
    <col min="9480" max="9480" width="36.140625" style="30" customWidth="1"/>
    <col min="9481" max="9481" width="35.140625" style="30" customWidth="1"/>
    <col min="9482" max="9482" width="11.5703125" style="30"/>
    <col min="9483" max="9483" width="14" style="30" bestFit="1" customWidth="1"/>
    <col min="9484" max="9728" width="11.5703125" style="30"/>
    <col min="9729" max="9730" width="20" style="30" customWidth="1"/>
    <col min="9731" max="9731" width="19.42578125" style="30" customWidth="1"/>
    <col min="9732" max="9732" width="25.5703125" style="30" customWidth="1"/>
    <col min="9733" max="9733" width="13.5703125" style="30" customWidth="1"/>
    <col min="9734" max="9734" width="20" style="30" customWidth="1"/>
    <col min="9735" max="9735" width="42.140625" style="30" customWidth="1"/>
    <col min="9736" max="9736" width="36.140625" style="30" customWidth="1"/>
    <col min="9737" max="9737" width="35.140625" style="30" customWidth="1"/>
    <col min="9738" max="9738" width="11.5703125" style="30"/>
    <col min="9739" max="9739" width="14" style="30" bestFit="1" customWidth="1"/>
    <col min="9740" max="9984" width="11.5703125" style="30"/>
    <col min="9985" max="9986" width="20" style="30" customWidth="1"/>
    <col min="9987" max="9987" width="19.42578125" style="30" customWidth="1"/>
    <col min="9988" max="9988" width="25.5703125" style="30" customWidth="1"/>
    <col min="9989" max="9989" width="13.5703125" style="30" customWidth="1"/>
    <col min="9990" max="9990" width="20" style="30" customWidth="1"/>
    <col min="9991" max="9991" width="42.140625" style="30" customWidth="1"/>
    <col min="9992" max="9992" width="36.140625" style="30" customWidth="1"/>
    <col min="9993" max="9993" width="35.140625" style="30" customWidth="1"/>
    <col min="9994" max="9994" width="11.5703125" style="30"/>
    <col min="9995" max="9995" width="14" style="30" bestFit="1" customWidth="1"/>
    <col min="9996" max="10240" width="11.5703125" style="30"/>
    <col min="10241" max="10242" width="20" style="30" customWidth="1"/>
    <col min="10243" max="10243" width="19.42578125" style="30" customWidth="1"/>
    <col min="10244" max="10244" width="25.5703125" style="30" customWidth="1"/>
    <col min="10245" max="10245" width="13.5703125" style="30" customWidth="1"/>
    <col min="10246" max="10246" width="20" style="30" customWidth="1"/>
    <col min="10247" max="10247" width="42.140625" style="30" customWidth="1"/>
    <col min="10248" max="10248" width="36.140625" style="30" customWidth="1"/>
    <col min="10249" max="10249" width="35.140625" style="30" customWidth="1"/>
    <col min="10250" max="10250" width="11.5703125" style="30"/>
    <col min="10251" max="10251" width="14" style="30" bestFit="1" customWidth="1"/>
    <col min="10252" max="10496" width="11.5703125" style="30"/>
    <col min="10497" max="10498" width="20" style="30" customWidth="1"/>
    <col min="10499" max="10499" width="19.42578125" style="30" customWidth="1"/>
    <col min="10500" max="10500" width="25.5703125" style="30" customWidth="1"/>
    <col min="10501" max="10501" width="13.5703125" style="30" customWidth="1"/>
    <col min="10502" max="10502" width="20" style="30" customWidth="1"/>
    <col min="10503" max="10503" width="42.140625" style="30" customWidth="1"/>
    <col min="10504" max="10504" width="36.140625" style="30" customWidth="1"/>
    <col min="10505" max="10505" width="35.140625" style="30" customWidth="1"/>
    <col min="10506" max="10506" width="11.5703125" style="30"/>
    <col min="10507" max="10507" width="14" style="30" bestFit="1" customWidth="1"/>
    <col min="10508" max="10752" width="11.5703125" style="30"/>
    <col min="10753" max="10754" width="20" style="30" customWidth="1"/>
    <col min="10755" max="10755" width="19.42578125" style="30" customWidth="1"/>
    <col min="10756" max="10756" width="25.5703125" style="30" customWidth="1"/>
    <col min="10757" max="10757" width="13.5703125" style="30" customWidth="1"/>
    <col min="10758" max="10758" width="20" style="30" customWidth="1"/>
    <col min="10759" max="10759" width="42.140625" style="30" customWidth="1"/>
    <col min="10760" max="10760" width="36.140625" style="30" customWidth="1"/>
    <col min="10761" max="10761" width="35.140625" style="30" customWidth="1"/>
    <col min="10762" max="10762" width="11.5703125" style="30"/>
    <col min="10763" max="10763" width="14" style="30" bestFit="1" customWidth="1"/>
    <col min="10764" max="11008" width="11.5703125" style="30"/>
    <col min="11009" max="11010" width="20" style="30" customWidth="1"/>
    <col min="11011" max="11011" width="19.42578125" style="30" customWidth="1"/>
    <col min="11012" max="11012" width="25.5703125" style="30" customWidth="1"/>
    <col min="11013" max="11013" width="13.5703125" style="30" customWidth="1"/>
    <col min="11014" max="11014" width="20" style="30" customWidth="1"/>
    <col min="11015" max="11015" width="42.140625" style="30" customWidth="1"/>
    <col min="11016" max="11016" width="36.140625" style="30" customWidth="1"/>
    <col min="11017" max="11017" width="35.140625" style="30" customWidth="1"/>
    <col min="11018" max="11018" width="11.5703125" style="30"/>
    <col min="11019" max="11019" width="14" style="30" bestFit="1" customWidth="1"/>
    <col min="11020" max="11264" width="11.5703125" style="30"/>
    <col min="11265" max="11266" width="20" style="30" customWidth="1"/>
    <col min="11267" max="11267" width="19.42578125" style="30" customWidth="1"/>
    <col min="11268" max="11268" width="25.5703125" style="30" customWidth="1"/>
    <col min="11269" max="11269" width="13.5703125" style="30" customWidth="1"/>
    <col min="11270" max="11270" width="20" style="30" customWidth="1"/>
    <col min="11271" max="11271" width="42.140625" style="30" customWidth="1"/>
    <col min="11272" max="11272" width="36.140625" style="30" customWidth="1"/>
    <col min="11273" max="11273" width="35.140625" style="30" customWidth="1"/>
    <col min="11274" max="11274" width="11.5703125" style="30"/>
    <col min="11275" max="11275" width="14" style="30" bestFit="1" customWidth="1"/>
    <col min="11276" max="11520" width="11.5703125" style="30"/>
    <col min="11521" max="11522" width="20" style="30" customWidth="1"/>
    <col min="11523" max="11523" width="19.42578125" style="30" customWidth="1"/>
    <col min="11524" max="11524" width="25.5703125" style="30" customWidth="1"/>
    <col min="11525" max="11525" width="13.5703125" style="30" customWidth="1"/>
    <col min="11526" max="11526" width="20" style="30" customWidth="1"/>
    <col min="11527" max="11527" width="42.140625" style="30" customWidth="1"/>
    <col min="11528" max="11528" width="36.140625" style="30" customWidth="1"/>
    <col min="11529" max="11529" width="35.140625" style="30" customWidth="1"/>
    <col min="11530" max="11530" width="11.5703125" style="30"/>
    <col min="11531" max="11531" width="14" style="30" bestFit="1" customWidth="1"/>
    <col min="11532" max="11776" width="11.5703125" style="30"/>
    <col min="11777" max="11778" width="20" style="30" customWidth="1"/>
    <col min="11779" max="11779" width="19.42578125" style="30" customWidth="1"/>
    <col min="11780" max="11780" width="25.5703125" style="30" customWidth="1"/>
    <col min="11781" max="11781" width="13.5703125" style="30" customWidth="1"/>
    <col min="11782" max="11782" width="20" style="30" customWidth="1"/>
    <col min="11783" max="11783" width="42.140625" style="30" customWidth="1"/>
    <col min="11784" max="11784" width="36.140625" style="30" customWidth="1"/>
    <col min="11785" max="11785" width="35.140625" style="30" customWidth="1"/>
    <col min="11786" max="11786" width="11.5703125" style="30"/>
    <col min="11787" max="11787" width="14" style="30" bestFit="1" customWidth="1"/>
    <col min="11788" max="12032" width="11.5703125" style="30"/>
    <col min="12033" max="12034" width="20" style="30" customWidth="1"/>
    <col min="12035" max="12035" width="19.42578125" style="30" customWidth="1"/>
    <col min="12036" max="12036" width="25.5703125" style="30" customWidth="1"/>
    <col min="12037" max="12037" width="13.5703125" style="30" customWidth="1"/>
    <col min="12038" max="12038" width="20" style="30" customWidth="1"/>
    <col min="12039" max="12039" width="42.140625" style="30" customWidth="1"/>
    <col min="12040" max="12040" width="36.140625" style="30" customWidth="1"/>
    <col min="12041" max="12041" width="35.140625" style="30" customWidth="1"/>
    <col min="12042" max="12042" width="11.5703125" style="30"/>
    <col min="12043" max="12043" width="14" style="30" bestFit="1" customWidth="1"/>
    <col min="12044" max="12288" width="11.5703125" style="30"/>
    <col min="12289" max="12290" width="20" style="30" customWidth="1"/>
    <col min="12291" max="12291" width="19.42578125" style="30" customWidth="1"/>
    <col min="12292" max="12292" width="25.5703125" style="30" customWidth="1"/>
    <col min="12293" max="12293" width="13.5703125" style="30" customWidth="1"/>
    <col min="12294" max="12294" width="20" style="30" customWidth="1"/>
    <col min="12295" max="12295" width="42.140625" style="30" customWidth="1"/>
    <col min="12296" max="12296" width="36.140625" style="30" customWidth="1"/>
    <col min="12297" max="12297" width="35.140625" style="30" customWidth="1"/>
    <col min="12298" max="12298" width="11.5703125" style="30"/>
    <col min="12299" max="12299" width="14" style="30" bestFit="1" customWidth="1"/>
    <col min="12300" max="12544" width="11.5703125" style="30"/>
    <col min="12545" max="12546" width="20" style="30" customWidth="1"/>
    <col min="12547" max="12547" width="19.42578125" style="30" customWidth="1"/>
    <col min="12548" max="12548" width="25.5703125" style="30" customWidth="1"/>
    <col min="12549" max="12549" width="13.5703125" style="30" customWidth="1"/>
    <col min="12550" max="12550" width="20" style="30" customWidth="1"/>
    <col min="12551" max="12551" width="42.140625" style="30" customWidth="1"/>
    <col min="12552" max="12552" width="36.140625" style="30" customWidth="1"/>
    <col min="12553" max="12553" width="35.140625" style="30" customWidth="1"/>
    <col min="12554" max="12554" width="11.5703125" style="30"/>
    <col min="12555" max="12555" width="14" style="30" bestFit="1" customWidth="1"/>
    <col min="12556" max="12800" width="11.5703125" style="30"/>
    <col min="12801" max="12802" width="20" style="30" customWidth="1"/>
    <col min="12803" max="12803" width="19.42578125" style="30" customWidth="1"/>
    <col min="12804" max="12804" width="25.5703125" style="30" customWidth="1"/>
    <col min="12805" max="12805" width="13.5703125" style="30" customWidth="1"/>
    <col min="12806" max="12806" width="20" style="30" customWidth="1"/>
    <col min="12807" max="12807" width="42.140625" style="30" customWidth="1"/>
    <col min="12808" max="12808" width="36.140625" style="30" customWidth="1"/>
    <col min="12809" max="12809" width="35.140625" style="30" customWidth="1"/>
    <col min="12810" max="12810" width="11.5703125" style="30"/>
    <col min="12811" max="12811" width="14" style="30" bestFit="1" customWidth="1"/>
    <col min="12812" max="13056" width="11.5703125" style="30"/>
    <col min="13057" max="13058" width="20" style="30" customWidth="1"/>
    <col min="13059" max="13059" width="19.42578125" style="30" customWidth="1"/>
    <col min="13060" max="13060" width="25.5703125" style="30" customWidth="1"/>
    <col min="13061" max="13061" width="13.5703125" style="30" customWidth="1"/>
    <col min="13062" max="13062" width="20" style="30" customWidth="1"/>
    <col min="13063" max="13063" width="42.140625" style="30" customWidth="1"/>
    <col min="13064" max="13064" width="36.140625" style="30" customWidth="1"/>
    <col min="13065" max="13065" width="35.140625" style="30" customWidth="1"/>
    <col min="13066" max="13066" width="11.5703125" style="30"/>
    <col min="13067" max="13067" width="14" style="30" bestFit="1" customWidth="1"/>
    <col min="13068" max="13312" width="11.5703125" style="30"/>
    <col min="13313" max="13314" width="20" style="30" customWidth="1"/>
    <col min="13315" max="13315" width="19.42578125" style="30" customWidth="1"/>
    <col min="13316" max="13316" width="25.5703125" style="30" customWidth="1"/>
    <col min="13317" max="13317" width="13.5703125" style="30" customWidth="1"/>
    <col min="13318" max="13318" width="20" style="30" customWidth="1"/>
    <col min="13319" max="13319" width="42.140625" style="30" customWidth="1"/>
    <col min="13320" max="13320" width="36.140625" style="30" customWidth="1"/>
    <col min="13321" max="13321" width="35.140625" style="30" customWidth="1"/>
    <col min="13322" max="13322" width="11.5703125" style="30"/>
    <col min="13323" max="13323" width="14" style="30" bestFit="1" customWidth="1"/>
    <col min="13324" max="13568" width="11.5703125" style="30"/>
    <col min="13569" max="13570" width="20" style="30" customWidth="1"/>
    <col min="13571" max="13571" width="19.42578125" style="30" customWidth="1"/>
    <col min="13572" max="13572" width="25.5703125" style="30" customWidth="1"/>
    <col min="13573" max="13573" width="13.5703125" style="30" customWidth="1"/>
    <col min="13574" max="13574" width="20" style="30" customWidth="1"/>
    <col min="13575" max="13575" width="42.140625" style="30" customWidth="1"/>
    <col min="13576" max="13576" width="36.140625" style="30" customWidth="1"/>
    <col min="13577" max="13577" width="35.140625" style="30" customWidth="1"/>
    <col min="13578" max="13578" width="11.5703125" style="30"/>
    <col min="13579" max="13579" width="14" style="30" bestFit="1" customWidth="1"/>
    <col min="13580" max="13824" width="11.5703125" style="30"/>
    <col min="13825" max="13826" width="20" style="30" customWidth="1"/>
    <col min="13827" max="13827" width="19.42578125" style="30" customWidth="1"/>
    <col min="13828" max="13828" width="25.5703125" style="30" customWidth="1"/>
    <col min="13829" max="13829" width="13.5703125" style="30" customWidth="1"/>
    <col min="13830" max="13830" width="20" style="30" customWidth="1"/>
    <col min="13831" max="13831" width="42.140625" style="30" customWidth="1"/>
    <col min="13832" max="13832" width="36.140625" style="30" customWidth="1"/>
    <col min="13833" max="13833" width="35.140625" style="30" customWidth="1"/>
    <col min="13834" max="13834" width="11.5703125" style="30"/>
    <col min="13835" max="13835" width="14" style="30" bestFit="1" customWidth="1"/>
    <col min="13836" max="14080" width="11.5703125" style="30"/>
    <col min="14081" max="14082" width="20" style="30" customWidth="1"/>
    <col min="14083" max="14083" width="19.42578125" style="30" customWidth="1"/>
    <col min="14084" max="14084" width="25.5703125" style="30" customWidth="1"/>
    <col min="14085" max="14085" width="13.5703125" style="30" customWidth="1"/>
    <col min="14086" max="14086" width="20" style="30" customWidth="1"/>
    <col min="14087" max="14087" width="42.140625" style="30" customWidth="1"/>
    <col min="14088" max="14088" width="36.140625" style="30" customWidth="1"/>
    <col min="14089" max="14089" width="35.140625" style="30" customWidth="1"/>
    <col min="14090" max="14090" width="11.5703125" style="30"/>
    <col min="14091" max="14091" width="14" style="30" bestFit="1" customWidth="1"/>
    <col min="14092" max="14336" width="11.5703125" style="30"/>
    <col min="14337" max="14338" width="20" style="30" customWidth="1"/>
    <col min="14339" max="14339" width="19.42578125" style="30" customWidth="1"/>
    <col min="14340" max="14340" width="25.5703125" style="30" customWidth="1"/>
    <col min="14341" max="14341" width="13.5703125" style="30" customWidth="1"/>
    <col min="14342" max="14342" width="20" style="30" customWidth="1"/>
    <col min="14343" max="14343" width="42.140625" style="30" customWidth="1"/>
    <col min="14344" max="14344" width="36.140625" style="30" customWidth="1"/>
    <col min="14345" max="14345" width="35.140625" style="30" customWidth="1"/>
    <col min="14346" max="14346" width="11.5703125" style="30"/>
    <col min="14347" max="14347" width="14" style="30" bestFit="1" customWidth="1"/>
    <col min="14348" max="14592" width="11.5703125" style="30"/>
    <col min="14593" max="14594" width="20" style="30" customWidth="1"/>
    <col min="14595" max="14595" width="19.42578125" style="30" customWidth="1"/>
    <col min="14596" max="14596" width="25.5703125" style="30" customWidth="1"/>
    <col min="14597" max="14597" width="13.5703125" style="30" customWidth="1"/>
    <col min="14598" max="14598" width="20" style="30" customWidth="1"/>
    <col min="14599" max="14599" width="42.140625" style="30" customWidth="1"/>
    <col min="14600" max="14600" width="36.140625" style="30" customWidth="1"/>
    <col min="14601" max="14601" width="35.140625" style="30" customWidth="1"/>
    <col min="14602" max="14602" width="11.5703125" style="30"/>
    <col min="14603" max="14603" width="14" style="30" bestFit="1" customWidth="1"/>
    <col min="14604" max="14848" width="11.5703125" style="30"/>
    <col min="14849" max="14850" width="20" style="30" customWidth="1"/>
    <col min="14851" max="14851" width="19.42578125" style="30" customWidth="1"/>
    <col min="14852" max="14852" width="25.5703125" style="30" customWidth="1"/>
    <col min="14853" max="14853" width="13.5703125" style="30" customWidth="1"/>
    <col min="14854" max="14854" width="20" style="30" customWidth="1"/>
    <col min="14855" max="14855" width="42.140625" style="30" customWidth="1"/>
    <col min="14856" max="14856" width="36.140625" style="30" customWidth="1"/>
    <col min="14857" max="14857" width="35.140625" style="30" customWidth="1"/>
    <col min="14858" max="14858" width="11.5703125" style="30"/>
    <col min="14859" max="14859" width="14" style="30" bestFit="1" customWidth="1"/>
    <col min="14860" max="15104" width="11.5703125" style="30"/>
    <col min="15105" max="15106" width="20" style="30" customWidth="1"/>
    <col min="15107" max="15107" width="19.42578125" style="30" customWidth="1"/>
    <col min="15108" max="15108" width="25.5703125" style="30" customWidth="1"/>
    <col min="15109" max="15109" width="13.5703125" style="30" customWidth="1"/>
    <col min="15110" max="15110" width="20" style="30" customWidth="1"/>
    <col min="15111" max="15111" width="42.140625" style="30" customWidth="1"/>
    <col min="15112" max="15112" width="36.140625" style="30" customWidth="1"/>
    <col min="15113" max="15113" width="35.140625" style="30" customWidth="1"/>
    <col min="15114" max="15114" width="11.5703125" style="30"/>
    <col min="15115" max="15115" width="14" style="30" bestFit="1" customWidth="1"/>
    <col min="15116" max="15360" width="11.5703125" style="30"/>
    <col min="15361" max="15362" width="20" style="30" customWidth="1"/>
    <col min="15363" max="15363" width="19.42578125" style="30" customWidth="1"/>
    <col min="15364" max="15364" width="25.5703125" style="30" customWidth="1"/>
    <col min="15365" max="15365" width="13.5703125" style="30" customWidth="1"/>
    <col min="15366" max="15366" width="20" style="30" customWidth="1"/>
    <col min="15367" max="15367" width="42.140625" style="30" customWidth="1"/>
    <col min="15368" max="15368" width="36.140625" style="30" customWidth="1"/>
    <col min="15369" max="15369" width="35.140625" style="30" customWidth="1"/>
    <col min="15370" max="15370" width="11.5703125" style="30"/>
    <col min="15371" max="15371" width="14" style="30" bestFit="1" customWidth="1"/>
    <col min="15372" max="15616" width="11.5703125" style="30"/>
    <col min="15617" max="15618" width="20" style="30" customWidth="1"/>
    <col min="15619" max="15619" width="19.42578125" style="30" customWidth="1"/>
    <col min="15620" max="15620" width="25.5703125" style="30" customWidth="1"/>
    <col min="15621" max="15621" width="13.5703125" style="30" customWidth="1"/>
    <col min="15622" max="15622" width="20" style="30" customWidth="1"/>
    <col min="15623" max="15623" width="42.140625" style="30" customWidth="1"/>
    <col min="15624" max="15624" width="36.140625" style="30" customWidth="1"/>
    <col min="15625" max="15625" width="35.140625" style="30" customWidth="1"/>
    <col min="15626" max="15626" width="11.5703125" style="30"/>
    <col min="15627" max="15627" width="14" style="30" bestFit="1" customWidth="1"/>
    <col min="15628" max="15872" width="11.5703125" style="30"/>
    <col min="15873" max="15874" width="20" style="30" customWidth="1"/>
    <col min="15875" max="15875" width="19.42578125" style="30" customWidth="1"/>
    <col min="15876" max="15876" width="25.5703125" style="30" customWidth="1"/>
    <col min="15877" max="15877" width="13.5703125" style="30" customWidth="1"/>
    <col min="15878" max="15878" width="20" style="30" customWidth="1"/>
    <col min="15879" max="15879" width="42.140625" style="30" customWidth="1"/>
    <col min="15880" max="15880" width="36.140625" style="30" customWidth="1"/>
    <col min="15881" max="15881" width="35.140625" style="30" customWidth="1"/>
    <col min="15882" max="15882" width="11.5703125" style="30"/>
    <col min="15883" max="15883" width="14" style="30" bestFit="1" customWidth="1"/>
    <col min="15884" max="16128" width="11.5703125" style="30"/>
    <col min="16129" max="16130" width="20" style="30" customWidth="1"/>
    <col min="16131" max="16131" width="19.42578125" style="30" customWidth="1"/>
    <col min="16132" max="16132" width="25.5703125" style="30" customWidth="1"/>
    <col min="16133" max="16133" width="13.5703125" style="30" customWidth="1"/>
    <col min="16134" max="16134" width="20" style="30" customWidth="1"/>
    <col min="16135" max="16135" width="42.140625" style="30" customWidth="1"/>
    <col min="16136" max="16136" width="36.140625" style="30" customWidth="1"/>
    <col min="16137" max="16137" width="35.140625" style="30" customWidth="1"/>
    <col min="16138" max="16138" width="11.5703125" style="30"/>
    <col min="16139" max="16139" width="14" style="30" bestFit="1" customWidth="1"/>
    <col min="16140" max="16384" width="11.5703125" style="30"/>
  </cols>
  <sheetData>
    <row r="1" spans="1:9" s="26" customFormat="1" ht="112.5" customHeight="1" thickBot="1" x14ac:dyDescent="0.25">
      <c r="A1" s="151"/>
      <c r="B1" s="152"/>
      <c r="C1" s="152"/>
      <c r="D1" s="152"/>
      <c r="E1" s="152"/>
      <c r="F1" s="152"/>
      <c r="G1" s="152"/>
      <c r="H1" s="153"/>
      <c r="I1" s="152"/>
    </row>
    <row r="2" spans="1:9" s="26" customFormat="1" ht="55.5" customHeight="1" thickBot="1" x14ac:dyDescent="0.25">
      <c r="A2" s="556" t="s">
        <v>0</v>
      </c>
      <c r="B2" s="557"/>
      <c r="C2" s="482" t="s">
        <v>854</v>
      </c>
      <c r="D2" s="483"/>
      <c r="E2" s="483"/>
      <c r="F2" s="483"/>
      <c r="G2" s="484"/>
      <c r="H2" s="154" t="s">
        <v>2</v>
      </c>
      <c r="I2" s="155" t="s">
        <v>1038</v>
      </c>
    </row>
    <row r="3" spans="1:9" ht="48.75" customHeight="1" x14ac:dyDescent="0.2">
      <c r="A3" s="558" t="s">
        <v>3</v>
      </c>
      <c r="B3" s="558"/>
      <c r="C3" s="558"/>
      <c r="D3" s="558"/>
      <c r="E3" s="558"/>
      <c r="F3" s="558"/>
      <c r="G3" s="558"/>
      <c r="H3" s="558"/>
      <c r="I3" s="156" t="s">
        <v>4</v>
      </c>
    </row>
    <row r="4" spans="1:9" s="33" customFormat="1" ht="63.75" customHeight="1" x14ac:dyDescent="0.2">
      <c r="A4" s="157" t="s">
        <v>5</v>
      </c>
      <c r="B4" s="157" t="s">
        <v>6</v>
      </c>
      <c r="C4" s="157" t="s">
        <v>7</v>
      </c>
      <c r="D4" s="157" t="s">
        <v>8</v>
      </c>
      <c r="E4" s="157" t="s">
        <v>9</v>
      </c>
      <c r="F4" s="157" t="s">
        <v>10</v>
      </c>
      <c r="G4" s="157" t="s">
        <v>11</v>
      </c>
      <c r="H4" s="157" t="s">
        <v>12</v>
      </c>
      <c r="I4" s="157" t="s">
        <v>13</v>
      </c>
    </row>
    <row r="5" spans="1:9" ht="51" customHeight="1" x14ac:dyDescent="0.2">
      <c r="A5" s="158" t="s">
        <v>1039</v>
      </c>
      <c r="B5" s="158" t="s">
        <v>44</v>
      </c>
      <c r="C5" s="159" t="s">
        <v>610</v>
      </c>
      <c r="D5" s="159" t="s">
        <v>78</v>
      </c>
      <c r="E5" s="160">
        <v>3</v>
      </c>
      <c r="F5" s="161">
        <v>44270</v>
      </c>
      <c r="G5" s="162" t="s">
        <v>1040</v>
      </c>
      <c r="H5" s="158" t="s">
        <v>1</v>
      </c>
      <c r="I5" s="163" t="s">
        <v>1041</v>
      </c>
    </row>
    <row r="6" spans="1:9" ht="51" customHeight="1" x14ac:dyDescent="0.2">
      <c r="A6" s="158" t="s">
        <v>1039</v>
      </c>
      <c r="B6" s="158" t="s">
        <v>44</v>
      </c>
      <c r="C6" s="159" t="s">
        <v>610</v>
      </c>
      <c r="D6" s="159" t="s">
        <v>35</v>
      </c>
      <c r="E6" s="160">
        <v>1287</v>
      </c>
      <c r="F6" s="161">
        <v>44098</v>
      </c>
      <c r="G6" s="162" t="s">
        <v>1042</v>
      </c>
      <c r="H6" s="158" t="s">
        <v>1</v>
      </c>
      <c r="I6" s="163" t="s">
        <v>1043</v>
      </c>
    </row>
    <row r="7" spans="1:9" ht="53.25" customHeight="1" x14ac:dyDescent="0.2">
      <c r="A7" s="158" t="s">
        <v>1044</v>
      </c>
      <c r="B7" s="158" t="s">
        <v>45</v>
      </c>
      <c r="C7" s="159" t="s">
        <v>77</v>
      </c>
      <c r="D7" s="159" t="s">
        <v>78</v>
      </c>
      <c r="E7" s="160">
        <v>5</v>
      </c>
      <c r="F7" s="161">
        <v>44084</v>
      </c>
      <c r="G7" s="158" t="s">
        <v>1044</v>
      </c>
      <c r="H7" s="158" t="s">
        <v>1</v>
      </c>
      <c r="I7" s="163" t="s">
        <v>1045</v>
      </c>
    </row>
    <row r="8" spans="1:9" ht="51" customHeight="1" x14ac:dyDescent="0.2">
      <c r="A8" s="158" t="s">
        <v>855</v>
      </c>
      <c r="B8" s="158" t="s">
        <v>45</v>
      </c>
      <c r="C8" s="159" t="s">
        <v>856</v>
      </c>
      <c r="D8" s="159" t="s">
        <v>46</v>
      </c>
      <c r="E8" s="160">
        <v>1</v>
      </c>
      <c r="F8" s="161">
        <v>43633</v>
      </c>
      <c r="G8" s="162" t="s">
        <v>857</v>
      </c>
      <c r="H8" s="158" t="s">
        <v>1</v>
      </c>
      <c r="I8" s="163" t="s">
        <v>858</v>
      </c>
    </row>
    <row r="9" spans="1:9" ht="75.75" customHeight="1" x14ac:dyDescent="0.2">
      <c r="A9" s="158" t="s">
        <v>873</v>
      </c>
      <c r="B9" s="158" t="s">
        <v>15</v>
      </c>
      <c r="C9" s="159" t="s">
        <v>119</v>
      </c>
      <c r="D9" s="159" t="s">
        <v>19</v>
      </c>
      <c r="E9" s="159">
        <v>1273</v>
      </c>
      <c r="F9" s="161">
        <v>43470</v>
      </c>
      <c r="G9" s="162" t="s">
        <v>1050</v>
      </c>
      <c r="H9" s="158" t="s">
        <v>34</v>
      </c>
      <c r="I9" s="163" t="s">
        <v>1051</v>
      </c>
    </row>
    <row r="10" spans="1:9" s="166" customFormat="1" ht="51" customHeight="1" x14ac:dyDescent="0.2">
      <c r="A10" s="158" t="s">
        <v>859</v>
      </c>
      <c r="B10" s="158" t="s">
        <v>15</v>
      </c>
      <c r="C10" s="159" t="s">
        <v>610</v>
      </c>
      <c r="D10" s="159" t="s">
        <v>35</v>
      </c>
      <c r="E10" s="160">
        <v>415</v>
      </c>
      <c r="F10" s="161">
        <v>42436</v>
      </c>
      <c r="G10" s="162" t="s">
        <v>1046</v>
      </c>
      <c r="H10" s="158" t="s">
        <v>34</v>
      </c>
      <c r="I10" s="163" t="s">
        <v>1047</v>
      </c>
    </row>
    <row r="11" spans="1:9" ht="51" customHeight="1" x14ac:dyDescent="0.2">
      <c r="A11" s="164" t="s">
        <v>131</v>
      </c>
      <c r="B11" s="164" t="s">
        <v>44</v>
      </c>
      <c r="C11" s="106" t="s">
        <v>119</v>
      </c>
      <c r="D11" s="106" t="s">
        <v>17</v>
      </c>
      <c r="E11" s="165">
        <v>1081</v>
      </c>
      <c r="F11" s="107">
        <v>42150</v>
      </c>
      <c r="G11" s="140" t="s">
        <v>135</v>
      </c>
      <c r="H11" s="140" t="s">
        <v>136</v>
      </c>
      <c r="I11" s="140" t="s">
        <v>893</v>
      </c>
    </row>
    <row r="12" spans="1:9" s="166" customFormat="1" ht="51" customHeight="1" x14ac:dyDescent="0.2">
      <c r="A12" s="158" t="s">
        <v>859</v>
      </c>
      <c r="B12" s="158" t="s">
        <v>44</v>
      </c>
      <c r="C12" s="159" t="s">
        <v>610</v>
      </c>
      <c r="D12" s="159" t="s">
        <v>35</v>
      </c>
      <c r="E12" s="160">
        <v>2573</v>
      </c>
      <c r="F12" s="161">
        <v>41985</v>
      </c>
      <c r="G12" s="162" t="s">
        <v>860</v>
      </c>
      <c r="H12" s="158" t="s">
        <v>1</v>
      </c>
      <c r="I12" s="163" t="s">
        <v>861</v>
      </c>
    </row>
    <row r="13" spans="1:9" ht="51" customHeight="1" x14ac:dyDescent="0.2">
      <c r="A13" s="164" t="s">
        <v>145</v>
      </c>
      <c r="B13" s="164" t="s">
        <v>44</v>
      </c>
      <c r="C13" s="106" t="s">
        <v>119</v>
      </c>
      <c r="D13" s="106" t="s">
        <v>17</v>
      </c>
      <c r="E13" s="165">
        <v>1377</v>
      </c>
      <c r="F13" s="107">
        <v>41452</v>
      </c>
      <c r="G13" s="140" t="s">
        <v>146</v>
      </c>
      <c r="H13" s="140" t="s">
        <v>114</v>
      </c>
      <c r="I13" s="140" t="s">
        <v>893</v>
      </c>
    </row>
    <row r="14" spans="1:9" s="166" customFormat="1" ht="51" customHeight="1" x14ac:dyDescent="0.2">
      <c r="A14" s="158" t="s">
        <v>865</v>
      </c>
      <c r="B14" s="158" t="s">
        <v>44</v>
      </c>
      <c r="C14" s="159" t="s">
        <v>610</v>
      </c>
      <c r="D14" s="159" t="s">
        <v>35</v>
      </c>
      <c r="E14" s="159">
        <v>2693</v>
      </c>
      <c r="F14" s="161">
        <v>41264</v>
      </c>
      <c r="G14" s="162" t="s">
        <v>1048</v>
      </c>
      <c r="H14" s="158" t="s">
        <v>34</v>
      </c>
      <c r="I14" s="163" t="s">
        <v>1049</v>
      </c>
    </row>
    <row r="15" spans="1:9" s="166" customFormat="1" ht="64.5" customHeight="1" x14ac:dyDescent="0.2">
      <c r="A15" s="158" t="s">
        <v>862</v>
      </c>
      <c r="B15" s="158" t="s">
        <v>45</v>
      </c>
      <c r="C15" s="159" t="s">
        <v>77</v>
      </c>
      <c r="D15" s="159" t="s">
        <v>78</v>
      </c>
      <c r="E15" s="160">
        <v>11</v>
      </c>
      <c r="F15" s="161">
        <v>41214</v>
      </c>
      <c r="G15" s="162" t="s">
        <v>863</v>
      </c>
      <c r="H15" s="158" t="s">
        <v>1</v>
      </c>
      <c r="I15" s="163" t="s">
        <v>864</v>
      </c>
    </row>
    <row r="16" spans="1:9" ht="51" customHeight="1" x14ac:dyDescent="0.2">
      <c r="A16" s="164" t="s">
        <v>145</v>
      </c>
      <c r="B16" s="164" t="s">
        <v>44</v>
      </c>
      <c r="C16" s="106" t="s">
        <v>119</v>
      </c>
      <c r="D16" s="106" t="s">
        <v>19</v>
      </c>
      <c r="E16" s="165">
        <v>1581</v>
      </c>
      <c r="F16" s="107">
        <v>41199</v>
      </c>
      <c r="G16" s="140" t="s">
        <v>148</v>
      </c>
      <c r="H16" s="140" t="s">
        <v>149</v>
      </c>
      <c r="I16" s="140" t="s">
        <v>893</v>
      </c>
    </row>
    <row r="17" spans="1:9" ht="51" customHeight="1" x14ac:dyDescent="0.2">
      <c r="A17" s="158" t="s">
        <v>865</v>
      </c>
      <c r="B17" s="158" t="s">
        <v>44</v>
      </c>
      <c r="C17" s="159" t="s">
        <v>866</v>
      </c>
      <c r="D17" s="159" t="s">
        <v>35</v>
      </c>
      <c r="E17" s="160">
        <v>235</v>
      </c>
      <c r="F17" s="161">
        <v>40206</v>
      </c>
      <c r="G17" s="162" t="s">
        <v>867</v>
      </c>
      <c r="H17" s="158" t="s">
        <v>1</v>
      </c>
      <c r="I17" s="163" t="s">
        <v>868</v>
      </c>
    </row>
    <row r="18" spans="1:9" ht="82.5" customHeight="1" x14ac:dyDescent="0.2">
      <c r="A18" s="158" t="s">
        <v>873</v>
      </c>
      <c r="B18" s="158" t="s">
        <v>1052</v>
      </c>
      <c r="C18" s="159" t="s">
        <v>119</v>
      </c>
      <c r="D18" s="159" t="s">
        <v>19</v>
      </c>
      <c r="E18" s="160">
        <v>1341</v>
      </c>
      <c r="F18" s="161">
        <v>40024</v>
      </c>
      <c r="G18" s="162" t="s">
        <v>1053</v>
      </c>
      <c r="H18" s="158" t="s">
        <v>34</v>
      </c>
      <c r="I18" s="163" t="s">
        <v>34</v>
      </c>
    </row>
    <row r="19" spans="1:9" ht="51" customHeight="1" x14ac:dyDescent="0.2">
      <c r="A19" s="158" t="s">
        <v>869</v>
      </c>
      <c r="B19" s="158" t="s">
        <v>45</v>
      </c>
      <c r="C19" s="159" t="s">
        <v>856</v>
      </c>
      <c r="D19" s="159" t="s">
        <v>76</v>
      </c>
      <c r="E19" s="160">
        <v>305</v>
      </c>
      <c r="F19" s="161">
        <v>39741</v>
      </c>
      <c r="G19" s="162" t="s">
        <v>870</v>
      </c>
      <c r="H19" s="158" t="s">
        <v>1</v>
      </c>
      <c r="I19" s="163" t="s">
        <v>871</v>
      </c>
    </row>
    <row r="20" spans="1:9" ht="51" customHeight="1" x14ac:dyDescent="0.2">
      <c r="A20" s="158" t="s">
        <v>855</v>
      </c>
      <c r="B20" s="158" t="s">
        <v>45</v>
      </c>
      <c r="C20" s="159" t="s">
        <v>77</v>
      </c>
      <c r="D20" s="159" t="s">
        <v>35</v>
      </c>
      <c r="E20" s="160">
        <v>296</v>
      </c>
      <c r="F20" s="161">
        <v>39701</v>
      </c>
      <c r="G20" s="162" t="s">
        <v>872</v>
      </c>
      <c r="H20" s="158" t="s">
        <v>1</v>
      </c>
      <c r="I20" s="163" t="s">
        <v>861</v>
      </c>
    </row>
    <row r="21" spans="1:9" ht="51" customHeight="1" x14ac:dyDescent="0.2">
      <c r="A21" s="158" t="s">
        <v>873</v>
      </c>
      <c r="B21" s="158" t="s">
        <v>15</v>
      </c>
      <c r="C21" s="159" t="s">
        <v>610</v>
      </c>
      <c r="D21" s="159" t="s">
        <v>35</v>
      </c>
      <c r="E21" s="160">
        <v>1151</v>
      </c>
      <c r="F21" s="161">
        <v>39552</v>
      </c>
      <c r="G21" s="162" t="s">
        <v>1054</v>
      </c>
      <c r="H21" s="158" t="s">
        <v>34</v>
      </c>
      <c r="I21" s="163" t="s">
        <v>1055</v>
      </c>
    </row>
    <row r="22" spans="1:9" ht="51" customHeight="1" x14ac:dyDescent="0.2">
      <c r="A22" s="158" t="s">
        <v>873</v>
      </c>
      <c r="B22" s="158" t="s">
        <v>45</v>
      </c>
      <c r="C22" s="159" t="s">
        <v>77</v>
      </c>
      <c r="D22" s="159" t="s">
        <v>35</v>
      </c>
      <c r="E22" s="160">
        <v>619</v>
      </c>
      <c r="F22" s="161">
        <v>39444</v>
      </c>
      <c r="G22" s="162" t="s">
        <v>874</v>
      </c>
      <c r="H22" s="158" t="s">
        <v>1</v>
      </c>
      <c r="I22" s="163" t="s">
        <v>875</v>
      </c>
    </row>
    <row r="23" spans="1:9" ht="51" customHeight="1" x14ac:dyDescent="0.2">
      <c r="A23" s="158" t="s">
        <v>862</v>
      </c>
      <c r="B23" s="158" t="s">
        <v>45</v>
      </c>
      <c r="C23" s="159" t="s">
        <v>555</v>
      </c>
      <c r="D23" s="159" t="s">
        <v>46</v>
      </c>
      <c r="E23" s="160">
        <v>279</v>
      </c>
      <c r="F23" s="161">
        <v>39170</v>
      </c>
      <c r="G23" s="162" t="s">
        <v>876</v>
      </c>
      <c r="H23" s="158" t="s">
        <v>1</v>
      </c>
      <c r="I23" s="163" t="s">
        <v>877</v>
      </c>
    </row>
    <row r="24" spans="1:9" ht="51" customHeight="1" x14ac:dyDescent="0.2">
      <c r="A24" s="158" t="s">
        <v>878</v>
      </c>
      <c r="B24" s="158" t="s">
        <v>44</v>
      </c>
      <c r="C24" s="159" t="s">
        <v>281</v>
      </c>
      <c r="D24" s="159" t="s">
        <v>879</v>
      </c>
      <c r="E24" s="160">
        <v>27001</v>
      </c>
      <c r="F24" s="161">
        <v>38798</v>
      </c>
      <c r="G24" s="162" t="s">
        <v>880</v>
      </c>
      <c r="H24" s="158" t="s">
        <v>1</v>
      </c>
      <c r="I24" s="163" t="s">
        <v>881</v>
      </c>
    </row>
    <row r="25" spans="1:9" ht="51" customHeight="1" x14ac:dyDescent="0.2">
      <c r="A25" s="158" t="s">
        <v>882</v>
      </c>
      <c r="B25" s="158" t="s">
        <v>45</v>
      </c>
      <c r="C25" s="159" t="s">
        <v>77</v>
      </c>
      <c r="D25" s="159" t="s">
        <v>78</v>
      </c>
      <c r="E25" s="160">
        <v>5</v>
      </c>
      <c r="F25" s="161">
        <v>38576</v>
      </c>
      <c r="G25" s="162" t="s">
        <v>883</v>
      </c>
      <c r="H25" s="158" t="s">
        <v>1</v>
      </c>
      <c r="I25" s="163" t="s">
        <v>884</v>
      </c>
    </row>
    <row r="26" spans="1:9" ht="51" customHeight="1" x14ac:dyDescent="0.2">
      <c r="A26" s="158" t="s">
        <v>885</v>
      </c>
      <c r="B26" s="158" t="s">
        <v>45</v>
      </c>
      <c r="C26" s="159" t="s">
        <v>555</v>
      </c>
      <c r="D26" s="159" t="s">
        <v>46</v>
      </c>
      <c r="E26" s="160">
        <v>57</v>
      </c>
      <c r="F26" s="161">
        <v>37363</v>
      </c>
      <c r="G26" s="162" t="s">
        <v>886</v>
      </c>
      <c r="H26" s="158" t="s">
        <v>1</v>
      </c>
      <c r="I26" s="163" t="s">
        <v>887</v>
      </c>
    </row>
    <row r="27" spans="1:9" ht="51" customHeight="1" x14ac:dyDescent="0.2">
      <c r="A27" s="158" t="s">
        <v>888</v>
      </c>
      <c r="B27" s="158" t="s">
        <v>44</v>
      </c>
      <c r="C27" s="159" t="s">
        <v>610</v>
      </c>
      <c r="D27" s="159" t="s">
        <v>78</v>
      </c>
      <c r="E27" s="160">
        <v>2</v>
      </c>
      <c r="F27" s="161">
        <v>37299</v>
      </c>
      <c r="G27" s="162" t="s">
        <v>889</v>
      </c>
      <c r="H27" s="158" t="s">
        <v>1</v>
      </c>
      <c r="I27" s="163" t="s">
        <v>890</v>
      </c>
    </row>
    <row r="28" spans="1:9" ht="51" customHeight="1" x14ac:dyDescent="0.2">
      <c r="A28" s="158" t="s">
        <v>855</v>
      </c>
      <c r="B28" s="158" t="s">
        <v>45</v>
      </c>
      <c r="C28" s="159" t="s">
        <v>77</v>
      </c>
      <c r="D28" s="159" t="s">
        <v>35</v>
      </c>
      <c r="E28" s="160">
        <v>680</v>
      </c>
      <c r="F28" s="161">
        <v>37134</v>
      </c>
      <c r="G28" s="162" t="s">
        <v>891</v>
      </c>
      <c r="H28" s="158" t="s">
        <v>1</v>
      </c>
      <c r="I28" s="163" t="s">
        <v>892</v>
      </c>
    </row>
    <row r="29" spans="1:9" ht="51" customHeight="1" x14ac:dyDescent="0.2">
      <c r="A29" s="158" t="s">
        <v>855</v>
      </c>
      <c r="B29" s="167" t="s">
        <v>15</v>
      </c>
      <c r="C29" s="168" t="s">
        <v>610</v>
      </c>
      <c r="D29" s="159" t="s">
        <v>35</v>
      </c>
      <c r="E29" s="160">
        <v>393</v>
      </c>
      <c r="F29" s="169">
        <v>33277</v>
      </c>
      <c r="G29" s="170" t="s">
        <v>1056</v>
      </c>
      <c r="H29" s="167" t="s">
        <v>34</v>
      </c>
      <c r="I29" s="171" t="s">
        <v>34</v>
      </c>
    </row>
    <row r="30" spans="1:9" ht="39" customHeight="1" thickBot="1" x14ac:dyDescent="0.25">
      <c r="A30" s="559" t="s">
        <v>124</v>
      </c>
      <c r="B30" s="560"/>
      <c r="C30" s="172" t="s">
        <v>125</v>
      </c>
      <c r="D30" s="563" t="s">
        <v>1057</v>
      </c>
      <c r="E30" s="564"/>
      <c r="F30" s="564"/>
      <c r="G30" s="565"/>
      <c r="H30" s="566" t="s">
        <v>40</v>
      </c>
      <c r="I30" s="552" t="s">
        <v>1138</v>
      </c>
    </row>
    <row r="31" spans="1:9" ht="33" customHeight="1" thickBot="1" x14ac:dyDescent="0.25">
      <c r="A31" s="561"/>
      <c r="B31" s="562"/>
      <c r="C31" s="173" t="s">
        <v>126</v>
      </c>
      <c r="D31" s="553" t="s">
        <v>1058</v>
      </c>
      <c r="E31" s="554"/>
      <c r="F31" s="554"/>
      <c r="G31" s="555"/>
      <c r="H31" s="567"/>
      <c r="I31" s="479"/>
    </row>
  </sheetData>
  <mergeCells count="8">
    <mergeCell ref="I30:I31"/>
    <mergeCell ref="D31:G31"/>
    <mergeCell ref="A2:B2"/>
    <mergeCell ref="C2:G2"/>
    <mergeCell ref="A3:H3"/>
    <mergeCell ref="A30:B31"/>
    <mergeCell ref="D30:G30"/>
    <mergeCell ref="H30:H31"/>
  </mergeCells>
  <hyperlinks>
    <hyperlink ref="E28" r:id="rId1" display="https://www.alcaldiabogota.gov.co/sisjur/normas/Norma1.jsp?i=4238" xr:uid="{713D92F1-12EE-4F63-B162-C69F3A3DA7D2}"/>
    <hyperlink ref="E26" r:id="rId2" display="https://www.alcaldiabogota.gov.co/sisjur/normas/Norma1.jsp?i=4784" xr:uid="{D6C88C88-C866-49B7-ADEC-D4DC5B55D7CF}"/>
    <hyperlink ref="E25" r:id="rId3" display="https://www.alcaldiabogota.gov.co/sisjur/normas/Norma1.jsp?i=17424" xr:uid="{AA26CD2F-7B5E-4FF8-8A6F-E5AAEE69925A}"/>
    <hyperlink ref="E22" r:id="rId4" display="https://www.alcaldiabogota.gov.co/sisjur/normas/Norma1.jsp?i=28134" xr:uid="{738A4784-8017-4CF1-9C15-29FB28E81844}"/>
    <hyperlink ref="E23" r:id="rId5" display="https://www.alcaldiabogota.gov.co/sisjur/normas/Norma1.jsp?i=23574" xr:uid="{3D5FA67E-3D1B-4146-AAC8-507BCF448356}"/>
    <hyperlink ref="E20" r:id="rId6" display="https://www.alcaldiabogota.gov.co/sisjur/normas/Norma1.jsp?i=32514" xr:uid="{DA02518E-E576-4604-AD48-4D106D8D48AC}"/>
    <hyperlink ref="E19" r:id="rId7" display="https://www.alcaldiabogota.gov.co/sisjur/normas/Norma1.jsp?i=33486" xr:uid="{449CCC69-DD37-4340-8755-A757F4853B30}"/>
    <hyperlink ref="E17" r:id="rId8" display="https://www.alcaldiabogota.gov.co/sisjur/normas/Norma1.jsp?i=38743" xr:uid="{0A355262-F68D-4058-9E3B-E14DC3F4CBD7}"/>
    <hyperlink ref="E15" r:id="rId9" display="https://www.alcaldiabogota.gov.co/sisjur/normas/Norma1.jsp?i=50214" xr:uid="{65C34AE6-9555-4ABF-8D6E-882A15DDEB70}"/>
    <hyperlink ref="E12" r:id="rId10" display="https://www.alcaldiabogota.gov.co/sisjur/normas/Norma1.jsp?i=60596" xr:uid="{AF57F357-C46B-4D58-8EFC-72563863A6FE}"/>
    <hyperlink ref="E24" r:id="rId11" display="http://intranet.bogotaturismo.gov.co/sites/intranet.bogotaturismo.gov.co/files/file/NTC-ISO-IEC 27001.pdf" xr:uid="{0ADB32FB-5864-49E4-9205-51C23F8BF49B}"/>
    <hyperlink ref="E8" r:id="rId12" location="18" display="https://www.alcaldiabogota.gov.co/sisjur/normas/Norma1.jsp?i=84876 - 18" xr:uid="{D4D3263F-5F42-41C0-B077-42D8D25FC7C1}"/>
    <hyperlink ref="E27" r:id="rId13" display="http://sisjur.bogotajuridica.gov.co/sisjur/normas/Norma1.jsp?i=4813" xr:uid="{9C655CAB-7FD5-4FC9-B410-F4D74554EEA0}"/>
    <hyperlink ref="E16" r:id="rId14" location=":~:text=Desarrolla%20el%20derecho%20constitucional%20que,procedimiento%20para%20el%20tratamiento%20de" display=":~:text=Desarrolla%20el%20derecho%20constitucional%20que,procedimiento%20para%20el%20tratamiento%20de" xr:uid="{106EFCBF-B0ED-4842-8F65-31AED62E633C}"/>
    <hyperlink ref="E11" r:id="rId15" display="https://www.funcionpublica.gov.co/eva/gestornormativo/norma.php?i=73593" xr:uid="{9F5FB0B6-C96D-400B-8650-C55E029EAEAF}"/>
    <hyperlink ref="E13" r:id="rId16" location="0" display="https://www.funcionpublica.gov.co/eva/gestornormativo/norma.php?i=53646 - 0" xr:uid="{56D5C8AB-D977-436E-A593-B9C6EDA0F9B9}"/>
    <hyperlink ref="E6" r:id="rId17" display="https://www.apccolombia.gov.co/sites/default/files/2020-10/DECRETO 1287 DEL 24 DE SEPTIEMBRE DE 2020.pdf" xr:uid="{09CADF0E-31E5-4238-A09F-85112DC24A0E}"/>
    <hyperlink ref="E7" r:id="rId18" display="https://www.alcaldiabogota.gov.co/sisjur/normas/Norma1.jsp?i=98525" xr:uid="{307BC014-4739-417D-9A70-F7284723100E}"/>
    <hyperlink ref="E5" r:id="rId19" display="https://www.apccolombia.gov.co/sites/default/files/2021-03/16124320 %281%29 %282%29.pdf" xr:uid="{2FC04A22-5EFE-4E95-9BE6-A1FD3D72F4A4}"/>
    <hyperlink ref="E29" r:id="rId20" display="https://minciencias.gov.co/sites/default/files/upload/reglamentacion/decreto-393-1991.pdf" xr:uid="{8FF45BA9-353A-407F-966D-437F7857DF47}"/>
    <hyperlink ref="E21" r:id="rId21" display="http://www.suin-juriscol.gov.co/viewDocument.asp?ruta=Decretos/1735257" xr:uid="{86EDCC02-6ADF-472D-83B2-93B259E9227C}"/>
    <hyperlink ref="E18" r:id="rId22" display="https://www.alcaldiabogota.gov.co/sisjur/normas/Norma1.jsp?i=36913" xr:uid="{FBB82C77-CE0C-44F9-8A5B-C06AE8D3A43C}"/>
    <hyperlink ref="E9" r:id="rId23" display="http://www.secretariasenado.gov.co/senado/basedoc/ley_1273_2009.html" xr:uid="{3BE031FD-3698-4183-9123-A04643FD697D}"/>
    <hyperlink ref="E14" r:id="rId24" display="http://wsp.presidencia.gov.co/Normativa/Decretos/2012/Documents/DICIEMBRE/21/DECRETO 2693 DEL 21 DE DICIEMBRE DE 2012.pdf" xr:uid="{36749C0B-0747-414A-8A4E-092AE4CE0917}"/>
    <hyperlink ref="E10" r:id="rId25" display="http://es.presidencia.gov.co/normativa/normativa/DECRETO 415 DEL 07 DE MARZO DE 2016.pdf" xr:uid="{33F6FE61-B4D0-49E3-8020-B7EFFEB16C72}"/>
  </hyperlinks>
  <printOptions horizontalCentered="1"/>
  <pageMargins left="0.23622047244094491" right="0.23622047244094491" top="0.31496062992125984" bottom="0.19685039370078741" header="0" footer="0"/>
  <pageSetup paperSize="14" scale="40" fitToHeight="40" orientation="landscape" r:id="rId26"/>
  <headerFooter>
    <oddHeader>&amp;R</oddHeader>
    <oddFooter>&amp;LV3-11-03-2020</oddFooter>
  </headerFooter>
  <drawing r:id="rId27"/>
  <tableParts count="1">
    <tablePart r:id="rId28"/>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0350F-443F-4554-84DD-155C3906A7E6}">
  <sheetPr>
    <tabColor rgb="FFFF0000"/>
  </sheetPr>
  <dimension ref="A1:I46"/>
  <sheetViews>
    <sheetView view="pageBreakPreview" zoomScale="60" zoomScaleNormal="60" zoomScalePageLayoutView="26" workbookViewId="0">
      <pane ySplit="4" topLeftCell="A41" activePane="bottomLeft" state="frozen"/>
      <selection pane="bottomLeft" activeCell="I44" sqref="I44:I45"/>
    </sheetView>
  </sheetViews>
  <sheetFormatPr baseColWidth="10" defaultColWidth="11.42578125" defaultRowHeight="18" x14ac:dyDescent="0.2"/>
  <cols>
    <col min="1" max="1" width="29.85546875" style="69" customWidth="1"/>
    <col min="2" max="2" width="20" style="85" customWidth="1"/>
    <col min="3" max="3" width="19.42578125" style="85" customWidth="1"/>
    <col min="4" max="4" width="25.42578125" style="85" customWidth="1"/>
    <col min="5" max="5" width="41.85546875" style="85" customWidth="1"/>
    <col min="6" max="6" width="20" style="85" customWidth="1"/>
    <col min="7" max="7" width="52.42578125" style="86" customWidth="1"/>
    <col min="8" max="8" width="53.28515625" style="86" customWidth="1"/>
    <col min="9" max="9" width="46.85546875" style="87" customWidth="1"/>
    <col min="10" max="10" width="11.42578125" style="60"/>
    <col min="11" max="11" width="14" style="60" bestFit="1" customWidth="1"/>
    <col min="12" max="16384" width="11.42578125" style="60"/>
  </cols>
  <sheetData>
    <row r="1" spans="1:9" s="56" customFormat="1" ht="118.5" customHeight="1" thickBot="1" x14ac:dyDescent="0.25">
      <c r="A1" s="52"/>
      <c r="B1" s="53"/>
      <c r="C1" s="54"/>
      <c r="D1" s="54"/>
      <c r="E1" s="54"/>
      <c r="F1" s="53"/>
      <c r="G1" s="54"/>
      <c r="H1" s="54"/>
      <c r="I1" s="55"/>
    </row>
    <row r="2" spans="1:9" s="56" customFormat="1" ht="78" customHeight="1" thickBot="1" x14ac:dyDescent="0.25">
      <c r="A2" s="569" t="s">
        <v>0</v>
      </c>
      <c r="B2" s="570"/>
      <c r="C2" s="571" t="s">
        <v>671</v>
      </c>
      <c r="D2" s="572"/>
      <c r="E2" s="572"/>
      <c r="F2" s="572"/>
      <c r="G2" s="573"/>
      <c r="H2" s="57" t="s">
        <v>2</v>
      </c>
      <c r="I2" s="58" t="s">
        <v>672</v>
      </c>
    </row>
    <row r="3" spans="1:9" ht="48.75" customHeight="1" x14ac:dyDescent="0.2">
      <c r="A3" s="574" t="s">
        <v>3</v>
      </c>
      <c r="B3" s="574"/>
      <c r="C3" s="574"/>
      <c r="D3" s="574"/>
      <c r="E3" s="574"/>
      <c r="F3" s="574"/>
      <c r="G3" s="574"/>
      <c r="H3" s="574"/>
      <c r="I3" s="59" t="s">
        <v>4</v>
      </c>
    </row>
    <row r="4" spans="1:9" s="62" customFormat="1" ht="63.75" customHeight="1" x14ac:dyDescent="0.2">
      <c r="A4" s="364" t="s">
        <v>5</v>
      </c>
      <c r="B4" s="364" t="s">
        <v>6</v>
      </c>
      <c r="C4" s="364" t="s">
        <v>7</v>
      </c>
      <c r="D4" s="364" t="s">
        <v>8</v>
      </c>
      <c r="E4" s="364" t="s">
        <v>9</v>
      </c>
      <c r="F4" s="364" t="s">
        <v>10</v>
      </c>
      <c r="G4" s="364" t="s">
        <v>11</v>
      </c>
      <c r="H4" s="364" t="s">
        <v>12</v>
      </c>
      <c r="I4" s="61" t="s">
        <v>13</v>
      </c>
    </row>
    <row r="5" spans="1:9" s="62" customFormat="1" ht="93" customHeight="1" x14ac:dyDescent="0.25">
      <c r="A5" s="70" t="s">
        <v>998</v>
      </c>
      <c r="B5" s="363" t="s">
        <v>44</v>
      </c>
      <c r="C5" s="363" t="s">
        <v>673</v>
      </c>
      <c r="D5" s="363" t="s">
        <v>76</v>
      </c>
      <c r="E5" s="67">
        <v>37</v>
      </c>
      <c r="F5" s="68">
        <v>44260</v>
      </c>
      <c r="G5" s="264"/>
      <c r="H5" s="363" t="s">
        <v>34</v>
      </c>
      <c r="I5" s="71" t="s">
        <v>999</v>
      </c>
    </row>
    <row r="6" spans="1:9" s="62" customFormat="1" ht="63.75" customHeight="1" x14ac:dyDescent="0.2">
      <c r="A6" s="66" t="s">
        <v>679</v>
      </c>
      <c r="B6" s="363" t="s">
        <v>44</v>
      </c>
      <c r="C6" s="363" t="s">
        <v>673</v>
      </c>
      <c r="D6" s="363" t="s">
        <v>36</v>
      </c>
      <c r="E6" s="67">
        <v>36</v>
      </c>
      <c r="F6" s="68">
        <v>44256</v>
      </c>
      <c r="G6" s="70" t="s">
        <v>996</v>
      </c>
      <c r="H6" s="363" t="s">
        <v>34</v>
      </c>
      <c r="I6" s="362" t="s">
        <v>997</v>
      </c>
    </row>
    <row r="7" spans="1:9" s="62" customFormat="1" ht="63.75" customHeight="1" x14ac:dyDescent="0.2">
      <c r="A7" s="70" t="s">
        <v>1525</v>
      </c>
      <c r="B7" s="363" t="s">
        <v>45</v>
      </c>
      <c r="C7" s="363" t="s">
        <v>1526</v>
      </c>
      <c r="D7" s="363" t="s">
        <v>35</v>
      </c>
      <c r="E7" s="72">
        <v>332</v>
      </c>
      <c r="F7" s="68">
        <v>44194</v>
      </c>
      <c r="G7" s="66" t="s">
        <v>1527</v>
      </c>
      <c r="H7" s="363" t="s">
        <v>34</v>
      </c>
      <c r="I7" s="362" t="s">
        <v>1528</v>
      </c>
    </row>
    <row r="8" spans="1:9" s="62" customFormat="1" ht="148.5" customHeight="1" x14ac:dyDescent="0.2">
      <c r="A8" s="70" t="s">
        <v>683</v>
      </c>
      <c r="B8" s="363" t="s">
        <v>45</v>
      </c>
      <c r="C8" s="363" t="s">
        <v>684</v>
      </c>
      <c r="D8" s="363" t="s">
        <v>35</v>
      </c>
      <c r="E8" s="67" t="s">
        <v>1000</v>
      </c>
      <c r="F8" s="68">
        <v>44194</v>
      </c>
      <c r="G8" s="70" t="s">
        <v>1001</v>
      </c>
      <c r="H8" s="363" t="s">
        <v>34</v>
      </c>
      <c r="I8" s="362" t="s">
        <v>685</v>
      </c>
    </row>
    <row r="9" spans="1:9" s="62" customFormat="1" ht="63.75" customHeight="1" x14ac:dyDescent="0.2">
      <c r="A9" s="70" t="s">
        <v>1012</v>
      </c>
      <c r="B9" s="363" t="s">
        <v>44</v>
      </c>
      <c r="C9" s="363" t="s">
        <v>750</v>
      </c>
      <c r="D9" s="363" t="s">
        <v>76</v>
      </c>
      <c r="E9" s="67">
        <v>221</v>
      </c>
      <c r="F9" s="68">
        <v>44194</v>
      </c>
      <c r="G9" s="56" t="s">
        <v>1013</v>
      </c>
      <c r="H9" s="66" t="s">
        <v>34</v>
      </c>
      <c r="I9" s="71" t="s">
        <v>1014</v>
      </c>
    </row>
    <row r="10" spans="1:9" s="62" customFormat="1" ht="115.5" customHeight="1" x14ac:dyDescent="0.2">
      <c r="A10" s="66" t="s">
        <v>686</v>
      </c>
      <c r="B10" s="363" t="s">
        <v>45</v>
      </c>
      <c r="C10" s="363" t="s">
        <v>687</v>
      </c>
      <c r="D10" s="363" t="s">
        <v>676</v>
      </c>
      <c r="E10" s="431">
        <v>6</v>
      </c>
      <c r="F10" s="68">
        <v>44187</v>
      </c>
      <c r="G10" s="86" t="s">
        <v>1002</v>
      </c>
      <c r="H10" s="363" t="s">
        <v>34</v>
      </c>
      <c r="I10" s="362" t="s">
        <v>688</v>
      </c>
    </row>
    <row r="11" spans="1:9" s="62" customFormat="1" ht="114" customHeight="1" x14ac:dyDescent="0.2">
      <c r="A11" s="70" t="s">
        <v>1529</v>
      </c>
      <c r="B11" s="363" t="s">
        <v>45</v>
      </c>
      <c r="C11" s="363" t="s">
        <v>555</v>
      </c>
      <c r="D11" s="363" t="s">
        <v>46</v>
      </c>
      <c r="E11" s="72">
        <v>788</v>
      </c>
      <c r="F11" s="68">
        <v>44187</v>
      </c>
      <c r="G11" s="86" t="s">
        <v>1530</v>
      </c>
      <c r="H11" s="66" t="s">
        <v>34</v>
      </c>
      <c r="I11" s="362" t="s">
        <v>1531</v>
      </c>
    </row>
    <row r="12" spans="1:9" s="62" customFormat="1" ht="105" customHeight="1" x14ac:dyDescent="0.2">
      <c r="A12" s="70" t="s">
        <v>1532</v>
      </c>
      <c r="B12" s="363" t="s">
        <v>44</v>
      </c>
      <c r="C12" s="363" t="s">
        <v>1533</v>
      </c>
      <c r="D12" s="363" t="s">
        <v>1061</v>
      </c>
      <c r="E12" s="432">
        <v>678</v>
      </c>
      <c r="F12" s="68">
        <v>43971</v>
      </c>
      <c r="G12" s="66" t="s">
        <v>1534</v>
      </c>
      <c r="H12" s="66"/>
      <c r="I12" s="362"/>
    </row>
    <row r="13" spans="1:9" s="62" customFormat="1" ht="144" x14ac:dyDescent="0.2">
      <c r="A13" s="73" t="s">
        <v>1005</v>
      </c>
      <c r="B13" s="74" t="s">
        <v>44</v>
      </c>
      <c r="C13" s="74" t="s">
        <v>1006</v>
      </c>
      <c r="D13" s="74" t="s">
        <v>1007</v>
      </c>
      <c r="E13" s="67">
        <v>35</v>
      </c>
      <c r="F13" s="75">
        <v>43951</v>
      </c>
      <c r="G13" s="60" t="s">
        <v>1008</v>
      </c>
      <c r="H13" s="74" t="s">
        <v>34</v>
      </c>
      <c r="I13" s="74" t="s">
        <v>1009</v>
      </c>
    </row>
    <row r="14" spans="1:9" s="62" customFormat="1" ht="121.5" customHeight="1" x14ac:dyDescent="0.2">
      <c r="A14" s="74" t="s">
        <v>702</v>
      </c>
      <c r="B14" s="74" t="s">
        <v>45</v>
      </c>
      <c r="C14" s="74" t="s">
        <v>703</v>
      </c>
      <c r="D14" s="74" t="s">
        <v>676</v>
      </c>
      <c r="E14" s="67">
        <v>5</v>
      </c>
      <c r="F14" s="75">
        <v>43921</v>
      </c>
      <c r="G14" s="74" t="s">
        <v>1010</v>
      </c>
      <c r="H14" s="74" t="s">
        <v>34</v>
      </c>
      <c r="I14" s="74" t="s">
        <v>1011</v>
      </c>
    </row>
    <row r="15" spans="1:9" s="62" customFormat="1" ht="144" x14ac:dyDescent="0.2">
      <c r="A15" s="63" t="s">
        <v>674</v>
      </c>
      <c r="B15" s="63" t="s">
        <v>45</v>
      </c>
      <c r="C15" s="63" t="s">
        <v>675</v>
      </c>
      <c r="D15" s="63" t="s">
        <v>676</v>
      </c>
      <c r="E15" s="64">
        <v>20</v>
      </c>
      <c r="F15" s="65">
        <v>43878</v>
      </c>
      <c r="G15" s="63" t="s">
        <v>677</v>
      </c>
      <c r="H15" s="63" t="s">
        <v>34</v>
      </c>
      <c r="I15" s="63" t="s">
        <v>678</v>
      </c>
    </row>
    <row r="16" spans="1:9" s="62" customFormat="1" ht="101.25" customHeight="1" x14ac:dyDescent="0.2">
      <c r="A16" s="70" t="s">
        <v>680</v>
      </c>
      <c r="B16" s="363" t="s">
        <v>44</v>
      </c>
      <c r="C16" s="363" t="s">
        <v>673</v>
      </c>
      <c r="D16" s="363" t="s">
        <v>76</v>
      </c>
      <c r="E16" s="64">
        <v>441</v>
      </c>
      <c r="F16" s="68">
        <v>43825</v>
      </c>
      <c r="G16" s="66" t="s">
        <v>681</v>
      </c>
      <c r="H16" s="363" t="s">
        <v>34</v>
      </c>
      <c r="I16" s="362" t="s">
        <v>682</v>
      </c>
    </row>
    <row r="17" spans="1:9" s="62" customFormat="1" ht="108" x14ac:dyDescent="0.2">
      <c r="A17" s="66" t="s">
        <v>689</v>
      </c>
      <c r="B17" s="363" t="s">
        <v>45</v>
      </c>
      <c r="C17" s="363" t="s">
        <v>687</v>
      </c>
      <c r="D17" s="363" t="s">
        <v>36</v>
      </c>
      <c r="E17" s="72">
        <v>315</v>
      </c>
      <c r="F17" s="68">
        <v>43755</v>
      </c>
      <c r="G17" s="70" t="s">
        <v>690</v>
      </c>
      <c r="H17" s="363" t="s">
        <v>34</v>
      </c>
      <c r="I17" s="362" t="s">
        <v>691</v>
      </c>
    </row>
    <row r="18" spans="1:9" s="62" customFormat="1" ht="108.75" customHeight="1" x14ac:dyDescent="0.2">
      <c r="A18" s="66" t="s">
        <v>1003</v>
      </c>
      <c r="B18" s="363" t="s">
        <v>45</v>
      </c>
      <c r="C18" s="363" t="s">
        <v>687</v>
      </c>
      <c r="D18" s="363" t="s">
        <v>36</v>
      </c>
      <c r="E18" s="72">
        <v>316</v>
      </c>
      <c r="F18" s="68">
        <v>43755</v>
      </c>
      <c r="G18" s="70" t="s">
        <v>692</v>
      </c>
      <c r="H18" s="363" t="s">
        <v>34</v>
      </c>
      <c r="I18" s="362" t="s">
        <v>693</v>
      </c>
    </row>
    <row r="19" spans="1:9" s="62" customFormat="1" ht="108.75" customHeight="1" x14ac:dyDescent="0.2">
      <c r="A19" s="66" t="s">
        <v>694</v>
      </c>
      <c r="B19" s="363" t="s">
        <v>45</v>
      </c>
      <c r="C19" s="363" t="s">
        <v>687</v>
      </c>
      <c r="D19" s="363" t="s">
        <v>676</v>
      </c>
      <c r="E19" s="72">
        <v>6</v>
      </c>
      <c r="F19" s="68">
        <v>43649</v>
      </c>
      <c r="G19" s="69" t="s">
        <v>695</v>
      </c>
      <c r="H19" s="363" t="s">
        <v>34</v>
      </c>
      <c r="I19" s="362" t="s">
        <v>696</v>
      </c>
    </row>
    <row r="20" spans="1:9" s="62" customFormat="1" ht="111" customHeight="1" x14ac:dyDescent="0.2">
      <c r="A20" s="70" t="s">
        <v>1535</v>
      </c>
      <c r="B20" s="363" t="s">
        <v>45</v>
      </c>
      <c r="C20" s="363" t="s">
        <v>1363</v>
      </c>
      <c r="D20" s="363" t="s">
        <v>35</v>
      </c>
      <c r="E20" s="433">
        <v>348</v>
      </c>
      <c r="F20" s="68">
        <v>43630</v>
      </c>
      <c r="G20" s="66" t="s">
        <v>1536</v>
      </c>
      <c r="H20" s="363" t="s">
        <v>34</v>
      </c>
      <c r="I20" s="362" t="s">
        <v>1537</v>
      </c>
    </row>
    <row r="21" spans="1:9" s="62" customFormat="1" ht="91.5" customHeight="1" x14ac:dyDescent="0.2">
      <c r="A21" s="66" t="s">
        <v>697</v>
      </c>
      <c r="B21" s="363" t="s">
        <v>75</v>
      </c>
      <c r="C21" s="363" t="s">
        <v>593</v>
      </c>
      <c r="D21" s="363" t="s">
        <v>36</v>
      </c>
      <c r="E21" s="72">
        <v>112</v>
      </c>
      <c r="F21" s="68">
        <v>43630</v>
      </c>
      <c r="G21" s="70" t="s">
        <v>698</v>
      </c>
      <c r="H21" s="363" t="s">
        <v>34</v>
      </c>
      <c r="I21" s="362" t="s">
        <v>699</v>
      </c>
    </row>
    <row r="22" spans="1:9" s="62" customFormat="1" ht="126" x14ac:dyDescent="0.2">
      <c r="A22" s="70" t="s">
        <v>1004</v>
      </c>
      <c r="B22" s="363" t="s">
        <v>44</v>
      </c>
      <c r="C22" s="363" t="s">
        <v>673</v>
      </c>
      <c r="D22" s="363" t="s">
        <v>76</v>
      </c>
      <c r="E22" s="64">
        <v>159</v>
      </c>
      <c r="F22" s="68">
        <v>43626</v>
      </c>
      <c r="G22" s="66" t="s">
        <v>700</v>
      </c>
      <c r="H22" s="363" t="s">
        <v>34</v>
      </c>
      <c r="I22" s="362" t="s">
        <v>701</v>
      </c>
    </row>
    <row r="23" spans="1:9" s="62" customFormat="1" ht="127.5" customHeight="1" x14ac:dyDescent="0.2">
      <c r="A23" s="70" t="s">
        <v>704</v>
      </c>
      <c r="B23" s="363" t="s">
        <v>44</v>
      </c>
      <c r="C23" s="363" t="s">
        <v>673</v>
      </c>
      <c r="D23" s="363" t="s">
        <v>76</v>
      </c>
      <c r="E23" s="72">
        <v>386</v>
      </c>
      <c r="F23" s="68">
        <v>43376</v>
      </c>
      <c r="G23" s="66" t="s">
        <v>705</v>
      </c>
      <c r="H23" s="363" t="s">
        <v>34</v>
      </c>
      <c r="I23" s="362" t="s">
        <v>706</v>
      </c>
    </row>
    <row r="24" spans="1:9" s="62" customFormat="1" ht="115.5" customHeight="1" x14ac:dyDescent="0.2">
      <c r="A24" s="66" t="s">
        <v>707</v>
      </c>
      <c r="B24" s="363" t="s">
        <v>44</v>
      </c>
      <c r="C24" s="363" t="s">
        <v>673</v>
      </c>
      <c r="D24" s="363" t="s">
        <v>76</v>
      </c>
      <c r="E24" s="72">
        <v>349</v>
      </c>
      <c r="F24" s="68">
        <v>43350</v>
      </c>
      <c r="G24" s="66" t="s">
        <v>708</v>
      </c>
      <c r="H24" s="363" t="s">
        <v>34</v>
      </c>
      <c r="I24" s="362" t="s">
        <v>709</v>
      </c>
    </row>
    <row r="25" spans="1:9" s="62" customFormat="1" ht="75.75" customHeight="1" x14ac:dyDescent="0.2">
      <c r="A25" s="66" t="s">
        <v>711</v>
      </c>
      <c r="B25" s="363" t="s">
        <v>45</v>
      </c>
      <c r="C25" s="363" t="s">
        <v>687</v>
      </c>
      <c r="D25" s="363" t="s">
        <v>676</v>
      </c>
      <c r="E25" s="76">
        <v>1</v>
      </c>
      <c r="F25" s="68">
        <v>43124</v>
      </c>
      <c r="G25" s="66" t="s">
        <v>712</v>
      </c>
      <c r="H25" s="363" t="s">
        <v>34</v>
      </c>
      <c r="I25" s="362" t="s">
        <v>713</v>
      </c>
    </row>
    <row r="26" spans="1:9" s="62" customFormat="1" ht="84.75" customHeight="1" x14ac:dyDescent="0.2">
      <c r="A26" s="63" t="s">
        <v>714</v>
      </c>
      <c r="B26" s="74" t="s">
        <v>45</v>
      </c>
      <c r="C26" s="74" t="s">
        <v>687</v>
      </c>
      <c r="D26" s="74" t="s">
        <v>676</v>
      </c>
      <c r="E26" s="64">
        <v>10</v>
      </c>
      <c r="F26" s="75">
        <v>43087</v>
      </c>
      <c r="G26" s="74" t="s">
        <v>715</v>
      </c>
      <c r="H26" s="363" t="s">
        <v>34</v>
      </c>
      <c r="I26" s="362" t="s">
        <v>716</v>
      </c>
    </row>
    <row r="27" spans="1:9" s="62" customFormat="1" ht="111" customHeight="1" x14ac:dyDescent="0.2">
      <c r="A27" s="66" t="s">
        <v>714</v>
      </c>
      <c r="B27" s="363" t="s">
        <v>45</v>
      </c>
      <c r="C27" s="363" t="s">
        <v>687</v>
      </c>
      <c r="D27" s="363" t="s">
        <v>36</v>
      </c>
      <c r="E27" s="72">
        <v>304</v>
      </c>
      <c r="F27" s="68">
        <v>43074</v>
      </c>
      <c r="G27" s="70" t="s">
        <v>717</v>
      </c>
      <c r="H27" s="363" t="s">
        <v>34</v>
      </c>
      <c r="I27" s="362" t="s">
        <v>718</v>
      </c>
    </row>
    <row r="28" spans="1:9" s="62" customFormat="1" ht="110.25" customHeight="1" x14ac:dyDescent="0.2">
      <c r="A28" s="66" t="s">
        <v>719</v>
      </c>
      <c r="B28" s="363" t="s">
        <v>45</v>
      </c>
      <c r="C28" s="363" t="s">
        <v>687</v>
      </c>
      <c r="D28" s="363" t="s">
        <v>36</v>
      </c>
      <c r="E28" s="72">
        <v>295</v>
      </c>
      <c r="F28" s="68">
        <v>43063</v>
      </c>
      <c r="G28" s="66" t="s">
        <v>720</v>
      </c>
      <c r="H28" s="363" t="s">
        <v>34</v>
      </c>
      <c r="I28" s="362" t="s">
        <v>721</v>
      </c>
    </row>
    <row r="29" spans="1:9" s="62" customFormat="1" ht="111.75" customHeight="1" x14ac:dyDescent="0.2">
      <c r="A29" s="66" t="s">
        <v>722</v>
      </c>
      <c r="B29" s="363" t="s">
        <v>45</v>
      </c>
      <c r="C29" s="363" t="s">
        <v>77</v>
      </c>
      <c r="D29" s="363" t="s">
        <v>723</v>
      </c>
      <c r="E29" s="72">
        <v>5</v>
      </c>
      <c r="F29" s="68">
        <v>43007</v>
      </c>
      <c r="G29" s="66" t="s">
        <v>724</v>
      </c>
      <c r="H29" s="363" t="s">
        <v>34</v>
      </c>
      <c r="I29" s="362" t="s">
        <v>725</v>
      </c>
    </row>
    <row r="30" spans="1:9" s="62" customFormat="1" ht="105" customHeight="1" x14ac:dyDescent="0.2">
      <c r="A30" s="66" t="s">
        <v>726</v>
      </c>
      <c r="B30" s="363" t="s">
        <v>45</v>
      </c>
      <c r="C30" s="363" t="s">
        <v>703</v>
      </c>
      <c r="D30" s="363" t="s">
        <v>76</v>
      </c>
      <c r="E30" s="72">
        <v>191</v>
      </c>
      <c r="F30" s="68">
        <v>43000</v>
      </c>
      <c r="G30" s="66" t="s">
        <v>727</v>
      </c>
      <c r="H30" s="66" t="s">
        <v>728</v>
      </c>
      <c r="I30" s="362" t="s">
        <v>685</v>
      </c>
    </row>
    <row r="31" spans="1:9" s="62" customFormat="1" ht="81.75" customHeight="1" x14ac:dyDescent="0.2">
      <c r="A31" s="66" t="s">
        <v>729</v>
      </c>
      <c r="B31" s="363" t="s">
        <v>45</v>
      </c>
      <c r="C31" s="363" t="s">
        <v>730</v>
      </c>
      <c r="D31" s="363" t="s">
        <v>35</v>
      </c>
      <c r="E31" s="72">
        <v>216</v>
      </c>
      <c r="F31" s="68">
        <v>42858</v>
      </c>
      <c r="G31" s="66" t="s">
        <v>731</v>
      </c>
      <c r="H31" s="66"/>
      <c r="I31" s="362" t="s">
        <v>685</v>
      </c>
    </row>
    <row r="32" spans="1:9" s="62" customFormat="1" ht="98.25" customHeight="1" x14ac:dyDescent="0.2">
      <c r="A32" s="77" t="s">
        <v>732</v>
      </c>
      <c r="B32" s="77" t="s">
        <v>44</v>
      </c>
      <c r="C32" s="77" t="s">
        <v>710</v>
      </c>
      <c r="D32" s="77" t="s">
        <v>76</v>
      </c>
      <c r="E32" s="78">
        <v>706</v>
      </c>
      <c r="F32" s="79">
        <v>42720</v>
      </c>
      <c r="G32" s="77" t="s">
        <v>733</v>
      </c>
      <c r="H32" s="77" t="s">
        <v>34</v>
      </c>
      <c r="I32" s="77" t="s">
        <v>734</v>
      </c>
    </row>
    <row r="33" spans="1:9" s="62" customFormat="1" ht="108.75" customHeight="1" x14ac:dyDescent="0.2">
      <c r="A33" s="70" t="s">
        <v>735</v>
      </c>
      <c r="B33" s="363" t="s">
        <v>44</v>
      </c>
      <c r="C33" s="363" t="s">
        <v>736</v>
      </c>
      <c r="D33" s="363" t="s">
        <v>76</v>
      </c>
      <c r="E33" s="72">
        <v>87</v>
      </c>
      <c r="F33" s="68">
        <v>42445</v>
      </c>
      <c r="G33" s="66" t="s">
        <v>737</v>
      </c>
      <c r="H33" s="363" t="s">
        <v>34</v>
      </c>
      <c r="I33" s="362" t="s">
        <v>738</v>
      </c>
    </row>
    <row r="34" spans="1:9" s="62" customFormat="1" ht="87.75" customHeight="1" x14ac:dyDescent="0.2">
      <c r="A34" s="66" t="s">
        <v>739</v>
      </c>
      <c r="B34" s="363" t="s">
        <v>44</v>
      </c>
      <c r="C34" s="363" t="s">
        <v>736</v>
      </c>
      <c r="D34" s="363" t="s">
        <v>76</v>
      </c>
      <c r="E34" s="80">
        <v>533</v>
      </c>
      <c r="F34" s="68">
        <v>42285</v>
      </c>
      <c r="G34" s="66" t="s">
        <v>740</v>
      </c>
      <c r="H34" s="363" t="s">
        <v>34</v>
      </c>
      <c r="I34" s="362" t="s">
        <v>741</v>
      </c>
    </row>
    <row r="35" spans="1:9" s="62" customFormat="1" ht="118.5" customHeight="1" x14ac:dyDescent="0.2">
      <c r="A35" s="70" t="s">
        <v>1015</v>
      </c>
      <c r="B35" s="363" t="s">
        <v>44</v>
      </c>
      <c r="C35" s="363" t="s">
        <v>750</v>
      </c>
      <c r="D35" s="363" t="s">
        <v>1016</v>
      </c>
      <c r="E35" s="80">
        <v>533</v>
      </c>
      <c r="F35" s="68">
        <v>42285</v>
      </c>
      <c r="G35" s="434" t="s">
        <v>1017</v>
      </c>
      <c r="H35" s="66" t="s">
        <v>34</v>
      </c>
      <c r="I35" s="71" t="s">
        <v>1018</v>
      </c>
    </row>
    <row r="36" spans="1:9" s="62" customFormat="1" ht="93" customHeight="1" x14ac:dyDescent="0.2">
      <c r="A36" s="363" t="s">
        <v>742</v>
      </c>
      <c r="B36" s="363" t="s">
        <v>45</v>
      </c>
      <c r="C36" s="363" t="s">
        <v>743</v>
      </c>
      <c r="D36" s="363" t="s">
        <v>76</v>
      </c>
      <c r="E36" s="81">
        <v>3</v>
      </c>
      <c r="F36" s="68">
        <v>42003</v>
      </c>
      <c r="G36" s="86" t="s">
        <v>744</v>
      </c>
      <c r="H36" s="363" t="s">
        <v>34</v>
      </c>
      <c r="I36" s="362" t="s">
        <v>745</v>
      </c>
    </row>
    <row r="37" spans="1:9" s="82" customFormat="1" ht="156" customHeight="1" x14ac:dyDescent="0.2">
      <c r="A37" s="363" t="s">
        <v>746</v>
      </c>
      <c r="B37" s="363" t="s">
        <v>45</v>
      </c>
      <c r="C37" s="363" t="s">
        <v>747</v>
      </c>
      <c r="D37" s="363" t="s">
        <v>76</v>
      </c>
      <c r="E37" s="81">
        <v>11</v>
      </c>
      <c r="F37" s="68">
        <v>41698</v>
      </c>
      <c r="G37" s="66" t="s">
        <v>748</v>
      </c>
      <c r="H37" s="363" t="s">
        <v>34</v>
      </c>
      <c r="I37" s="362" t="s">
        <v>749</v>
      </c>
    </row>
    <row r="38" spans="1:9" ht="123" customHeight="1" x14ac:dyDescent="0.2">
      <c r="A38" s="70" t="s">
        <v>1019</v>
      </c>
      <c r="B38" s="363" t="s">
        <v>44</v>
      </c>
      <c r="C38" s="363" t="s">
        <v>750</v>
      </c>
      <c r="D38" s="363" t="s">
        <v>76</v>
      </c>
      <c r="E38" s="81">
        <v>669</v>
      </c>
      <c r="F38" s="68">
        <v>39801</v>
      </c>
      <c r="G38" s="66" t="s">
        <v>751</v>
      </c>
      <c r="H38" s="363" t="s">
        <v>34</v>
      </c>
      <c r="I38" s="71" t="s">
        <v>1020</v>
      </c>
    </row>
    <row r="39" spans="1:9" ht="123" customHeight="1" x14ac:dyDescent="0.2">
      <c r="A39" s="74" t="s">
        <v>752</v>
      </c>
      <c r="B39" s="74" t="s">
        <v>45</v>
      </c>
      <c r="C39" s="74" t="s">
        <v>684</v>
      </c>
      <c r="D39" s="74" t="s">
        <v>35</v>
      </c>
      <c r="E39" s="64">
        <v>61</v>
      </c>
      <c r="F39" s="75">
        <v>39127</v>
      </c>
      <c r="G39" s="74" t="s">
        <v>753</v>
      </c>
      <c r="H39" s="363" t="s">
        <v>34</v>
      </c>
      <c r="I39" s="71" t="s">
        <v>1021</v>
      </c>
    </row>
    <row r="40" spans="1:9" ht="123" customHeight="1" x14ac:dyDescent="0.2">
      <c r="A40" s="70" t="s">
        <v>1538</v>
      </c>
      <c r="B40" s="363" t="s">
        <v>45</v>
      </c>
      <c r="C40" s="363" t="s">
        <v>1363</v>
      </c>
      <c r="D40" s="363" t="s">
        <v>1007</v>
      </c>
      <c r="E40" s="433">
        <v>866</v>
      </c>
      <c r="F40" s="68">
        <v>38238</v>
      </c>
      <c r="G40" s="66" t="s">
        <v>1539</v>
      </c>
      <c r="H40" s="363" t="s">
        <v>34</v>
      </c>
      <c r="I40" s="87" t="s">
        <v>1537</v>
      </c>
    </row>
    <row r="41" spans="1:9" ht="151.5" customHeight="1" x14ac:dyDescent="0.2">
      <c r="A41" s="70" t="s">
        <v>1540</v>
      </c>
      <c r="B41" s="363" t="s">
        <v>44</v>
      </c>
      <c r="C41" s="363" t="s">
        <v>1541</v>
      </c>
      <c r="D41" s="363" t="s">
        <v>23</v>
      </c>
      <c r="E41" s="72">
        <v>617</v>
      </c>
      <c r="F41" s="68">
        <v>36808</v>
      </c>
      <c r="G41" s="66" t="s">
        <v>1542</v>
      </c>
      <c r="H41" s="66" t="s">
        <v>34</v>
      </c>
      <c r="I41" s="435"/>
    </row>
    <row r="42" spans="1:9" ht="123" customHeight="1" x14ac:dyDescent="0.2">
      <c r="A42" s="66" t="s">
        <v>729</v>
      </c>
      <c r="B42" s="363" t="s">
        <v>45</v>
      </c>
      <c r="C42" s="363" t="s">
        <v>754</v>
      </c>
      <c r="D42" s="363" t="s">
        <v>35</v>
      </c>
      <c r="E42" s="72">
        <v>714</v>
      </c>
      <c r="F42" s="68">
        <v>35384</v>
      </c>
      <c r="G42" s="66" t="s">
        <v>54</v>
      </c>
      <c r="H42" s="66" t="s">
        <v>755</v>
      </c>
      <c r="I42" s="362" t="s">
        <v>685</v>
      </c>
    </row>
    <row r="43" spans="1:9" ht="90" x14ac:dyDescent="0.2">
      <c r="A43" s="70" t="s">
        <v>1543</v>
      </c>
      <c r="B43" s="363" t="s">
        <v>45</v>
      </c>
      <c r="C43" s="363" t="s">
        <v>1544</v>
      </c>
      <c r="D43" s="363" t="s">
        <v>1545</v>
      </c>
      <c r="E43" s="72">
        <v>1421</v>
      </c>
      <c r="F43" s="68">
        <v>34172</v>
      </c>
      <c r="G43" s="66" t="s">
        <v>18</v>
      </c>
      <c r="H43" s="66" t="s">
        <v>34</v>
      </c>
      <c r="I43" s="436" t="s">
        <v>18</v>
      </c>
    </row>
    <row r="44" spans="1:9" ht="24" customHeight="1" x14ac:dyDescent="0.2">
      <c r="A44" s="575" t="s">
        <v>38</v>
      </c>
      <c r="B44" s="575"/>
      <c r="C44" s="83" t="s">
        <v>39</v>
      </c>
      <c r="D44" s="577" t="s">
        <v>1546</v>
      </c>
      <c r="E44" s="577"/>
      <c r="F44" s="577"/>
      <c r="G44" s="577"/>
      <c r="H44" s="578" t="s">
        <v>40</v>
      </c>
      <c r="I44" s="478" t="s">
        <v>1556</v>
      </c>
    </row>
    <row r="45" spans="1:9" ht="29.25" customHeight="1" x14ac:dyDescent="0.2">
      <c r="A45" s="576"/>
      <c r="B45" s="576"/>
      <c r="C45" s="84" t="s">
        <v>41</v>
      </c>
      <c r="D45" s="568" t="s">
        <v>756</v>
      </c>
      <c r="E45" s="568"/>
      <c r="F45" s="568"/>
      <c r="G45" s="568"/>
      <c r="H45" s="579"/>
      <c r="I45" s="479"/>
    </row>
    <row r="46" spans="1:9" x14ac:dyDescent="0.2">
      <c r="A46" s="69" t="s">
        <v>757</v>
      </c>
    </row>
  </sheetData>
  <mergeCells count="8">
    <mergeCell ref="I44:I45"/>
    <mergeCell ref="D45:G45"/>
    <mergeCell ref="A2:B2"/>
    <mergeCell ref="C2:G2"/>
    <mergeCell ref="A3:H3"/>
    <mergeCell ref="A44:B45"/>
    <mergeCell ref="D44:G44"/>
    <mergeCell ref="H44:H45"/>
  </mergeCells>
  <hyperlinks>
    <hyperlink ref="E38" r:id="rId1" location="0" display="RESOLUCION 669 DE 2008" xr:uid="{91B7015C-380F-44C4-A0F9-C52337CCCA01}"/>
    <hyperlink ref="E37" r:id="rId2" display="Resolución Reglamentaria 011 del 28 de Febrero de 2014" xr:uid="{258860D7-C1EB-46E2-AC2F-208A0CB5C1AB}"/>
    <hyperlink ref="E33" r:id="rId3" display="Resolución 87" xr:uid="{47C1EE56-BDE7-45C5-9255-399D88362E73}"/>
    <hyperlink ref="E29" r:id="rId4" display="Directiva 005" xr:uid="{2DFD7989-E6E5-4A90-A8C2-BCAA2C619249}"/>
    <hyperlink ref="E39" r:id="rId5" display="Decreto 061" xr:uid="{5E98B424-7FF6-4402-BD45-0F3E39477CB3}"/>
    <hyperlink ref="E27" r:id="rId6" display="Resolución SDH 000-304" xr:uid="{4C3FB735-B2A7-4396-AAFC-D55A7C4E2F79}"/>
    <hyperlink ref="E26" r:id="rId7" display="Circular 10" xr:uid="{A6D68557-C116-4F7F-A38C-005DECA8E513}"/>
    <hyperlink ref="E28" r:id="rId8" display="Resolución SDH 000295" xr:uid="{D959FAB0-8409-4D27-A706-55C752EF6A50}"/>
    <hyperlink ref="E25" r:id="rId9" display="https://www.shd.gov.co/shd/sites/default/files/normatividad/CIRCULAR No. 001 del 24 de enero de 2018 Aplicaci%C3%B3n Tarifa y Distribuci%C3%B3n Estampilla Universidad Distrital Francisco Jos%C3%A9 de Caldas 50 A%C3%B1os.pdf" xr:uid="{72F58918-47A3-44F6-8EA3-62564B3947C5}"/>
    <hyperlink ref="E42" r:id="rId10" display="Decreto 714" xr:uid="{03A4D940-5BF4-4E6C-A90A-19222F053F0E}"/>
    <hyperlink ref="E30" r:id="rId11" display="Resolución 191" xr:uid="{25A8F3C5-647F-4DB0-B3F8-BE4D1A04A11D}"/>
    <hyperlink ref="E31" r:id="rId12" location="39" display="Decreto 216" xr:uid="{8A9C3387-1913-4A06-A2EC-7526CF43E62C}"/>
    <hyperlink ref="E19" r:id="rId13" display="http://www.shd.gov.co/shd/sites/default/files/files/Circular%20DDT-6%202019%20%20(julio%203)%2C%20Directrices%20apertura%2C%20manejo%2C%20control%20cierre%20cuentas%20bancarias%20distritales_%20.pdf" xr:uid="{27F08EFD-45D0-4FAB-9959-11CE70278697}"/>
    <hyperlink ref="E21" r:id="rId14" display="https://fuga.gov.co/sites/default/files/resol-modificatoria-mipg-14jun2019_0.pdf" xr:uid="{38D05865-207E-4624-A3FB-1F20EDF5175D}"/>
    <hyperlink ref="E16" r:id="rId15" display="http://www.contaduria.gov.co/documents/20127/36432/Resol_441-2019.pdf/5ab03c6a-39f0-2d5c-0c2c-1c9aef522add?t=1578000524718" xr:uid="{8425CBA8-B377-4565-B7FE-FD2674363AE8}"/>
    <hyperlink ref="E23" r:id="rId16" display="http://www.contaduria.gov.co/documents/20127/36435/Res_386_2018.pdf/2f30b8d8-5dc4-2824-acc7-e2b6ba86827a?t=1558381950070" xr:uid="{4838F452-8ABC-4F9B-81B3-E5F710B90B42}"/>
    <hyperlink ref="E18" r:id="rId17" display="https://www.shd.gov.co/shd/sites/default/files/files/tesoreria/Resoluci%C3%B3n%20SDH-316%202019%20(oct%2017)%20Nuevo%20Protocolo%20de%20Seguridad%20para%20tesorer%C3%ADas%20entidades%20Presupuesto%20Anual%20y%20FDL.pdf" xr:uid="{2C230A65-3C04-4C5A-9553-EAAAF52660FD}"/>
    <hyperlink ref="E17" r:id="rId18" display="https://www.shd.gov.co/shd/sites/default/files/files/tesoreria/Resoluci%C3%B3n%20SDH-315%20de%202019%20(oct%2017)%20Pol%C3%ADticas%20y%20lineamientos%20inversi%C3%B3n%20y%20riesgo%20manejo%20recursos%20Establ%20Publicos%20y%20Contraloria%20Bogot%C3%A1.pdf" xr:uid="{ADA122F7-E304-46B8-A908-26B891365DE9}"/>
    <hyperlink ref="E24" r:id="rId19" display="Resolucion 349" xr:uid="{77D921BD-7740-44A8-B04B-EA3F39A8D1F6}"/>
    <hyperlink ref="E22" r:id="rId20" display="http://www.contaduria.gov.co/documents/20127/36432/Res_159_2019.pdf/fc67e446-99a3-9bbe-a8aa-924be9d81c6b?t=1570113457417" xr:uid="{D8376E5C-03D4-48A8-BF43-992B56DAF5D8}"/>
    <hyperlink ref="E15" r:id="rId21" display="https://www.shd.gov.co/shd/sites/default/files/normatividad/20_17febrero_2020_Estampilla.pdf" xr:uid="{A8C172EE-DB35-4908-94D9-4E07361C6FAC}"/>
    <hyperlink ref="E36" r:id="rId22" display="Resolución Dirección Distrital de Contabilidad No 003 del 28 de Diciembre de 2014" xr:uid="{87DBC256-399A-48F0-AD97-E0D9BD449D62}"/>
    <hyperlink ref="E32" r:id="rId23" display="https://www.alcaldiabogota.gov.co/sisjur/normas/Norma1.jsp?i=67747" xr:uid="{1D7BFC37-402B-4EE3-BF31-D99AE13846E3}"/>
    <hyperlink ref="E5" r:id="rId24" display="https://www.contaduria.gov.co/documents/20127/2375773/RESOLUCI%C3%93N+No.+037+DE+2021+-+AMPLIA+PLAZOS+DE+REPORTES+enviado+a+juridica+5+MARZO+2021.pdf/e4123a0a-1420-b478-221a-23c8ccb8234e" xr:uid="{F88C6229-823A-4804-ACCD-EB05C58C8EBB}"/>
    <hyperlink ref="E6" r:id="rId25" display="https://www.contaduria.gov.co/documents/20127/2375773/RESOLUCI%C3%93N+036+DE+2021+-+Aplazamiento+EFE+ENT+Gob+%282021-ene%29+V4.pdf/09a0417a-27ab-abdb-047d-18a2b36a4969" xr:uid="{0C91C048-EEC5-4234-9199-0E884389A4B9}"/>
    <hyperlink ref="E8" r:id="rId26" display="https://www.movilidadbogota.gov.co/web/sites/_x000a_default/files/Paginas/04-01-2021/decreto_328_de_2020_liquidacion_del_ppto.pdf" xr:uid="{AAEEB8BC-1F33-4243-B024-48F02C541261}"/>
    <hyperlink ref="E10" r:id="rId27" location="inbox/FMfcgxwLtkTNMfMQGnrLhhgkvkXZvtdM?projector=1&amp;messagePartId=0.1" display="https://mail.google.com/mail/u/0/?pli=1#inbox/FMfcgxwLtkTNMfMQGnrLhhgkvkXZvtdM?projector=1&amp;messagePartId=0.1" xr:uid="{0B590A05-DB42-440B-8D59-2159648E0953}"/>
    <hyperlink ref="E14" r:id="rId28" display="https://www.shd.gov.co/shd/sites/default/files/documentos/Circular_DDP_005_2020_0.pdf" xr:uid="{07F58DEA-D872-4A96-AD53-80C268926B4C}"/>
    <hyperlink ref="E13" r:id="rId29" display="https://www.contraloria.gov.co/documents/20181/1790586/REG-ORG-0035-2020.pdf/23d80274-e2c6-4cf8-b8b4-47392591b1f0" xr:uid="{BD18A046-34AC-475B-AD15-65C0E9716716}"/>
    <hyperlink ref="E34" r:id="rId30" display="https://www.contaduria.gov.co/documents/20127/36444/Res_%2B533.pdf/b513cc87-7726-04ab-02e4-8691544220c6?t=1558381851097" xr:uid="{E3E3D0D5-9707-4A4A-8B68-1BDA555D893B}"/>
    <hyperlink ref="E9" r:id="rId31" display="https://www.contaduria.gov.co/documents/20127/225823/RESOLUCI%C3%93N+No.+221+DE+2020+-+Resoluci%C3%B3n+modificaci%C3%B3n+CGC+Entidades+de+gobierno+%281%29.pdf/d8ba6f67-46dd-ced7-e85e-b6b9a94de90b" xr:uid="{10A29816-5E12-4BF2-A72A-6D570306C7AA}"/>
    <hyperlink ref="E35" r:id="rId32" display="https://www.contaduria.gov.co/marco-normativo-para-entidades-de-gobierno" xr:uid="{E0A79D70-7677-420B-B846-1AE43189B3B8}"/>
    <hyperlink ref="E40" r:id="rId33" display="https://www.alcaldiabogota.gov.co/sisjur/normas/Norma1.jsp?i=14847&amp;dt=S" xr:uid="{4036D545-D330-4427-A5BD-017D5CD1EE58}"/>
    <hyperlink ref="E20" r:id="rId34" display="https://www.alcaldiabogota.gov.co/sisjur/normas/Norma1.jsp?i=84837&amp;dt=S" xr:uid="{DFC0B1B2-431A-4099-998E-189FF1A7FE65}"/>
  </hyperlinks>
  <printOptions horizontalCentered="1"/>
  <pageMargins left="0.23622047244094491" right="0.23622047244094491" top="0.31496062992125984" bottom="0.19685039370078741" header="0" footer="0"/>
  <pageSetup paperSize="14" scale="16" fitToHeight="40" orientation="landscape" r:id="rId35"/>
  <headerFooter>
    <oddHeader xml:space="preserve">&amp;R
</oddHeader>
    <oddFooter>&amp;LV3-11-03-2020</oddFooter>
  </headerFooter>
  <drawing r:id="rId36"/>
  <legacyDrawing r:id="rId37"/>
  <tableParts count="1">
    <tablePart r:id="rId38"/>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B3FD-BAF6-445E-831C-54962C771374}">
  <sheetPr>
    <tabColor rgb="FFFF0000"/>
  </sheetPr>
  <dimension ref="A1:I77"/>
  <sheetViews>
    <sheetView view="pageBreakPreview" topLeftCell="A67" zoomScale="80" zoomScaleSheetLayoutView="80" workbookViewId="0">
      <selection activeCell="I76" sqref="I76:I77"/>
    </sheetView>
  </sheetViews>
  <sheetFormatPr baseColWidth="10" defaultColWidth="13.140625" defaultRowHeight="14.25" x14ac:dyDescent="0.2"/>
  <cols>
    <col min="1" max="2" width="22.85546875" style="187" customWidth="1"/>
    <col min="3" max="3" width="40.140625" style="30" customWidth="1"/>
    <col min="4" max="4" width="33.7109375" style="30" customWidth="1"/>
    <col min="5" max="5" width="44.7109375" style="30" customWidth="1"/>
    <col min="6" max="6" width="41.140625" style="30" bestFit="1" customWidth="1"/>
    <col min="7" max="7" width="56.140625" style="51" customWidth="1"/>
    <col min="8" max="8" width="56.42578125" style="51" customWidth="1"/>
    <col min="9" max="9" width="49.28515625" style="30" customWidth="1"/>
    <col min="10" max="10" width="13.140625" style="30"/>
    <col min="11" max="11" width="16" style="30" customWidth="1"/>
    <col min="12" max="16384" width="13.140625" style="30"/>
  </cols>
  <sheetData>
    <row r="1" spans="1:9" s="26" customFormat="1" ht="144.75" customHeight="1" thickBot="1" x14ac:dyDescent="0.25">
      <c r="A1" s="24"/>
      <c r="B1" s="25"/>
      <c r="C1" s="174"/>
      <c r="D1" s="25"/>
      <c r="E1" s="25"/>
      <c r="F1" s="25"/>
      <c r="G1" s="175"/>
      <c r="H1" s="175"/>
      <c r="I1" s="25"/>
    </row>
    <row r="2" spans="1:9" s="26" customFormat="1" ht="78" customHeight="1" thickBot="1" x14ac:dyDescent="0.25">
      <c r="A2" s="511" t="s">
        <v>42</v>
      </c>
      <c r="B2" s="511"/>
      <c r="C2" s="512" t="s">
        <v>894</v>
      </c>
      <c r="D2" s="513"/>
      <c r="E2" s="513"/>
      <c r="F2" s="513"/>
      <c r="G2" s="513"/>
      <c r="H2" s="176" t="s">
        <v>2</v>
      </c>
      <c r="I2" s="28" t="s">
        <v>895</v>
      </c>
    </row>
    <row r="3" spans="1:9" ht="48.75" customHeight="1" x14ac:dyDescent="0.2">
      <c r="A3" s="580" t="s">
        <v>3</v>
      </c>
      <c r="B3" s="580"/>
      <c r="C3" s="580"/>
      <c r="D3" s="580"/>
      <c r="E3" s="580"/>
      <c r="F3" s="580"/>
      <c r="G3" s="580"/>
      <c r="H3" s="580"/>
      <c r="I3" s="177" t="s">
        <v>4</v>
      </c>
    </row>
    <row r="4" spans="1:9" s="33" customFormat="1" ht="63.75" customHeight="1" x14ac:dyDescent="0.2">
      <c r="A4" s="178" t="s">
        <v>5</v>
      </c>
      <c r="B4" s="179" t="s">
        <v>6</v>
      </c>
      <c r="C4" s="179" t="s">
        <v>7</v>
      </c>
      <c r="D4" s="179" t="s">
        <v>8</v>
      </c>
      <c r="E4" s="179" t="s">
        <v>9</v>
      </c>
      <c r="F4" s="179" t="s">
        <v>10</v>
      </c>
      <c r="G4" s="180" t="s">
        <v>11</v>
      </c>
      <c r="H4" s="180" t="s">
        <v>12</v>
      </c>
      <c r="I4" s="181" t="s">
        <v>13</v>
      </c>
    </row>
    <row r="5" spans="1:9" ht="57" x14ac:dyDescent="0.2">
      <c r="A5" s="358" t="s">
        <v>1059</v>
      </c>
      <c r="B5" s="105" t="s">
        <v>15</v>
      </c>
      <c r="C5" s="358" t="s">
        <v>1083</v>
      </c>
      <c r="D5" s="358" t="s">
        <v>46</v>
      </c>
      <c r="E5" s="184" t="s">
        <v>1517</v>
      </c>
      <c r="F5" s="361">
        <v>44434</v>
      </c>
      <c r="G5" s="358" t="s">
        <v>1518</v>
      </c>
      <c r="H5" s="358" t="s">
        <v>1088</v>
      </c>
      <c r="I5" s="375" t="s">
        <v>903</v>
      </c>
    </row>
    <row r="6" spans="1:9" ht="57" x14ac:dyDescent="0.2">
      <c r="A6" s="358" t="s">
        <v>271</v>
      </c>
      <c r="B6" s="105" t="s">
        <v>15</v>
      </c>
      <c r="C6" s="358" t="s">
        <v>28</v>
      </c>
      <c r="D6" s="358" t="s">
        <v>19</v>
      </c>
      <c r="E6" s="184">
        <v>2097</v>
      </c>
      <c r="F6" s="361">
        <v>44379</v>
      </c>
      <c r="G6" s="358" t="s">
        <v>1515</v>
      </c>
      <c r="H6" s="358" t="s">
        <v>1516</v>
      </c>
      <c r="I6" s="358" t="s">
        <v>899</v>
      </c>
    </row>
    <row r="7" spans="1:9" ht="85.5" x14ac:dyDescent="0.2">
      <c r="A7" s="358" t="s">
        <v>271</v>
      </c>
      <c r="B7" s="105" t="s">
        <v>15</v>
      </c>
      <c r="C7" s="358" t="s">
        <v>16</v>
      </c>
      <c r="D7" s="358" t="s">
        <v>17</v>
      </c>
      <c r="E7" s="184">
        <v>399</v>
      </c>
      <c r="F7" s="361">
        <v>44299</v>
      </c>
      <c r="G7" s="358" t="s">
        <v>1065</v>
      </c>
      <c r="H7" s="358" t="s">
        <v>1066</v>
      </c>
      <c r="I7" s="358" t="s">
        <v>899</v>
      </c>
    </row>
    <row r="8" spans="1:9" ht="99.75" x14ac:dyDescent="0.2">
      <c r="A8" s="358" t="s">
        <v>271</v>
      </c>
      <c r="B8" s="105" t="s">
        <v>15</v>
      </c>
      <c r="C8" s="358" t="s">
        <v>16</v>
      </c>
      <c r="D8" s="358" t="s">
        <v>17</v>
      </c>
      <c r="E8" s="184">
        <v>310</v>
      </c>
      <c r="F8" s="361">
        <v>44280</v>
      </c>
      <c r="G8" s="358" t="s">
        <v>1067</v>
      </c>
      <c r="H8" s="358" t="s">
        <v>1</v>
      </c>
      <c r="I8" s="358" t="s">
        <v>899</v>
      </c>
    </row>
    <row r="9" spans="1:9" ht="57" x14ac:dyDescent="0.2">
      <c r="A9" s="358" t="s">
        <v>271</v>
      </c>
      <c r="B9" s="105" t="s">
        <v>15</v>
      </c>
      <c r="C9" s="358" t="s">
        <v>16</v>
      </c>
      <c r="D9" s="358" t="s">
        <v>1061</v>
      </c>
      <c r="E9" s="184">
        <v>440</v>
      </c>
      <c r="F9" s="361">
        <v>44275</v>
      </c>
      <c r="G9" s="358" t="s">
        <v>1062</v>
      </c>
      <c r="H9" s="358" t="s">
        <v>1063</v>
      </c>
      <c r="I9" s="358" t="s">
        <v>899</v>
      </c>
    </row>
    <row r="10" spans="1:9" ht="71.25" x14ac:dyDescent="0.2">
      <c r="A10" s="375" t="s">
        <v>1059</v>
      </c>
      <c r="B10" s="376" t="s">
        <v>15</v>
      </c>
      <c r="C10" s="375" t="s">
        <v>32</v>
      </c>
      <c r="D10" s="375" t="s">
        <v>19</v>
      </c>
      <c r="E10" s="184">
        <v>2080</v>
      </c>
      <c r="F10" s="377">
        <v>44221</v>
      </c>
      <c r="G10" s="375" t="s">
        <v>1087</v>
      </c>
      <c r="H10" s="375" t="s">
        <v>1088</v>
      </c>
      <c r="I10" s="375" t="s">
        <v>903</v>
      </c>
    </row>
    <row r="11" spans="1:9" ht="33" customHeight="1" x14ac:dyDescent="0.2">
      <c r="A11" s="358" t="s">
        <v>271</v>
      </c>
      <c r="B11" s="105" t="s">
        <v>15</v>
      </c>
      <c r="C11" s="358" t="s">
        <v>32</v>
      </c>
      <c r="D11" s="358" t="s">
        <v>19</v>
      </c>
      <c r="E11" s="184">
        <v>2069</v>
      </c>
      <c r="F11" s="361">
        <v>44196</v>
      </c>
      <c r="G11" s="358" t="s">
        <v>1068</v>
      </c>
      <c r="H11" s="358" t="s">
        <v>1069</v>
      </c>
      <c r="I11" s="358" t="s">
        <v>899</v>
      </c>
    </row>
    <row r="12" spans="1:9" ht="71.25" x14ac:dyDescent="0.2">
      <c r="A12" s="358" t="s">
        <v>271</v>
      </c>
      <c r="B12" s="105" t="s">
        <v>15</v>
      </c>
      <c r="C12" s="358" t="s">
        <v>16</v>
      </c>
      <c r="D12" s="358" t="s">
        <v>17</v>
      </c>
      <c r="E12" s="184">
        <v>1358</v>
      </c>
      <c r="F12" s="361">
        <v>44120</v>
      </c>
      <c r="G12" s="358" t="s">
        <v>1070</v>
      </c>
      <c r="H12" s="358" t="s">
        <v>1</v>
      </c>
      <c r="I12" s="358" t="s">
        <v>899</v>
      </c>
    </row>
    <row r="13" spans="1:9" ht="71.25" x14ac:dyDescent="0.2">
      <c r="A13" s="375" t="s">
        <v>1059</v>
      </c>
      <c r="B13" s="376" t="s">
        <v>15</v>
      </c>
      <c r="C13" s="375" t="s">
        <v>1083</v>
      </c>
      <c r="D13" s="375" t="s">
        <v>46</v>
      </c>
      <c r="E13" s="184">
        <v>11632</v>
      </c>
      <c r="F13" s="377">
        <v>44104</v>
      </c>
      <c r="G13" s="375" t="s">
        <v>1086</v>
      </c>
      <c r="H13" s="375" t="s">
        <v>1</v>
      </c>
      <c r="I13" s="375" t="s">
        <v>903</v>
      </c>
    </row>
    <row r="14" spans="1:9" ht="33" customHeight="1" x14ac:dyDescent="0.2">
      <c r="A14" s="358" t="s">
        <v>271</v>
      </c>
      <c r="B14" s="105" t="s">
        <v>15</v>
      </c>
      <c r="C14" s="358" t="s">
        <v>32</v>
      </c>
      <c r="D14" s="358" t="s">
        <v>19</v>
      </c>
      <c r="E14" s="184">
        <v>2022</v>
      </c>
      <c r="F14" s="361">
        <v>44034</v>
      </c>
      <c r="G14" s="358" t="s">
        <v>1060</v>
      </c>
      <c r="H14" s="358" t="s">
        <v>1</v>
      </c>
      <c r="I14" s="358" t="s">
        <v>899</v>
      </c>
    </row>
    <row r="15" spans="1:9" ht="42.75" x14ac:dyDescent="0.2">
      <c r="A15" s="375" t="s">
        <v>1059</v>
      </c>
      <c r="B15" s="376" t="s">
        <v>15</v>
      </c>
      <c r="C15" s="375" t="s">
        <v>1083</v>
      </c>
      <c r="D15" s="375" t="s">
        <v>46</v>
      </c>
      <c r="E15" s="184">
        <v>11581</v>
      </c>
      <c r="F15" s="377">
        <v>44009</v>
      </c>
      <c r="G15" s="375" t="s">
        <v>1085</v>
      </c>
      <c r="H15" s="375" t="s">
        <v>1</v>
      </c>
      <c r="I15" s="375" t="s">
        <v>903</v>
      </c>
    </row>
    <row r="16" spans="1:9" ht="57" x14ac:dyDescent="0.2">
      <c r="A16" s="375" t="s">
        <v>1059</v>
      </c>
      <c r="B16" s="376" t="s">
        <v>15</v>
      </c>
      <c r="C16" s="375" t="s">
        <v>1083</v>
      </c>
      <c r="D16" s="375" t="s">
        <v>46</v>
      </c>
      <c r="E16" s="184">
        <v>11567</v>
      </c>
      <c r="F16" s="377">
        <v>43987</v>
      </c>
      <c r="G16" s="375" t="s">
        <v>1084</v>
      </c>
      <c r="H16" s="375" t="s">
        <v>1</v>
      </c>
      <c r="I16" s="375" t="s">
        <v>903</v>
      </c>
    </row>
    <row r="17" spans="1:9" ht="99.75" x14ac:dyDescent="0.2">
      <c r="A17" s="375" t="s">
        <v>1059</v>
      </c>
      <c r="B17" s="376" t="s">
        <v>15</v>
      </c>
      <c r="C17" s="375" t="s">
        <v>16</v>
      </c>
      <c r="D17" s="375" t="s">
        <v>1061</v>
      </c>
      <c r="E17" s="184">
        <v>806</v>
      </c>
      <c r="F17" s="377">
        <v>43986</v>
      </c>
      <c r="G17" s="375" t="s">
        <v>1081</v>
      </c>
      <c r="H17" s="375" t="s">
        <v>1082</v>
      </c>
      <c r="I17" s="375" t="s">
        <v>903</v>
      </c>
    </row>
    <row r="18" spans="1:9" ht="57" x14ac:dyDescent="0.2">
      <c r="A18" s="375" t="s">
        <v>1059</v>
      </c>
      <c r="B18" s="376" t="s">
        <v>15</v>
      </c>
      <c r="C18" s="375" t="s">
        <v>16</v>
      </c>
      <c r="D18" s="375" t="s">
        <v>1061</v>
      </c>
      <c r="E18" s="184">
        <v>564</v>
      </c>
      <c r="F18" s="377">
        <v>43936</v>
      </c>
      <c r="G18" s="375" t="s">
        <v>1079</v>
      </c>
      <c r="H18" s="375" t="s">
        <v>1080</v>
      </c>
      <c r="I18" s="375" t="s">
        <v>903</v>
      </c>
    </row>
    <row r="19" spans="1:9" ht="42.75" x14ac:dyDescent="0.2">
      <c r="A19" s="358" t="s">
        <v>271</v>
      </c>
      <c r="B19" s="105" t="s">
        <v>15</v>
      </c>
      <c r="C19" s="358" t="s">
        <v>16</v>
      </c>
      <c r="D19" s="358" t="s">
        <v>1061</v>
      </c>
      <c r="E19" s="184">
        <v>537</v>
      </c>
      <c r="F19" s="361">
        <v>43933</v>
      </c>
      <c r="G19" s="358" t="s">
        <v>1064</v>
      </c>
      <c r="H19" s="358" t="s">
        <v>1063</v>
      </c>
      <c r="I19" s="358" t="s">
        <v>899</v>
      </c>
    </row>
    <row r="20" spans="1:9" ht="57" x14ac:dyDescent="0.2">
      <c r="A20" s="375" t="s">
        <v>1059</v>
      </c>
      <c r="B20" s="376" t="s">
        <v>15</v>
      </c>
      <c r="C20" s="375" t="s">
        <v>1074</v>
      </c>
      <c r="D20" s="375" t="s">
        <v>76</v>
      </c>
      <c r="E20" s="184">
        <v>143</v>
      </c>
      <c r="F20" s="377">
        <v>43921</v>
      </c>
      <c r="G20" s="375" t="s">
        <v>1078</v>
      </c>
      <c r="H20" s="375" t="s">
        <v>1</v>
      </c>
      <c r="I20" s="375" t="s">
        <v>903</v>
      </c>
    </row>
    <row r="21" spans="1:9" ht="99.75" x14ac:dyDescent="0.2">
      <c r="A21" s="375" t="s">
        <v>1059</v>
      </c>
      <c r="B21" s="376" t="s">
        <v>15</v>
      </c>
      <c r="C21" s="375" t="s">
        <v>16</v>
      </c>
      <c r="D21" s="375" t="s">
        <v>1061</v>
      </c>
      <c r="E21" s="184">
        <v>491</v>
      </c>
      <c r="F21" s="377">
        <v>43918</v>
      </c>
      <c r="G21" s="375" t="s">
        <v>1073</v>
      </c>
      <c r="H21" s="375" t="s">
        <v>1072</v>
      </c>
      <c r="I21" s="375" t="s">
        <v>899</v>
      </c>
    </row>
    <row r="22" spans="1:9" ht="33" customHeight="1" x14ac:dyDescent="0.2">
      <c r="A22" s="375" t="s">
        <v>1059</v>
      </c>
      <c r="B22" s="376" t="s">
        <v>15</v>
      </c>
      <c r="C22" s="375" t="s">
        <v>1074</v>
      </c>
      <c r="D22" s="375" t="s">
        <v>76</v>
      </c>
      <c r="E22" s="184">
        <v>133</v>
      </c>
      <c r="F22" s="377">
        <v>43909</v>
      </c>
      <c r="G22" s="375" t="s">
        <v>1077</v>
      </c>
      <c r="H22" s="375" t="s">
        <v>1</v>
      </c>
      <c r="I22" s="375" t="s">
        <v>903</v>
      </c>
    </row>
    <row r="23" spans="1:9" ht="28.5" x14ac:dyDescent="0.2">
      <c r="A23" s="375" t="s">
        <v>1059</v>
      </c>
      <c r="B23" s="376" t="s">
        <v>15</v>
      </c>
      <c r="C23" s="375" t="s">
        <v>16</v>
      </c>
      <c r="D23" s="375" t="s">
        <v>1061</v>
      </c>
      <c r="E23" s="184">
        <v>417</v>
      </c>
      <c r="F23" s="377">
        <v>43907</v>
      </c>
      <c r="G23" s="375" t="s">
        <v>1071</v>
      </c>
      <c r="H23" s="375" t="s">
        <v>1072</v>
      </c>
      <c r="I23" s="375" t="s">
        <v>899</v>
      </c>
    </row>
    <row r="24" spans="1:9" ht="71.25" x14ac:dyDescent="0.2">
      <c r="A24" s="375" t="s">
        <v>1059</v>
      </c>
      <c r="B24" s="376" t="s">
        <v>15</v>
      </c>
      <c r="C24" s="375" t="s">
        <v>1074</v>
      </c>
      <c r="D24" s="375" t="s">
        <v>76</v>
      </c>
      <c r="E24" s="184">
        <v>127</v>
      </c>
      <c r="F24" s="377">
        <v>43906</v>
      </c>
      <c r="G24" s="375" t="s">
        <v>1075</v>
      </c>
      <c r="H24" s="375" t="s">
        <v>1076</v>
      </c>
      <c r="I24" s="375" t="s">
        <v>903</v>
      </c>
    </row>
    <row r="25" spans="1:9" ht="49.5" customHeight="1" x14ac:dyDescent="0.2">
      <c r="A25" s="358" t="s">
        <v>271</v>
      </c>
      <c r="B25" s="105" t="s">
        <v>24</v>
      </c>
      <c r="C25" s="358" t="s">
        <v>900</v>
      </c>
      <c r="D25" s="358" t="s">
        <v>17</v>
      </c>
      <c r="E25" s="184">
        <v>430</v>
      </c>
      <c r="F25" s="361">
        <v>43311</v>
      </c>
      <c r="G25" s="358" t="s">
        <v>901</v>
      </c>
      <c r="H25" s="358" t="s">
        <v>1</v>
      </c>
      <c r="I25" s="358" t="s">
        <v>899</v>
      </c>
    </row>
    <row r="26" spans="1:9" ht="57" x14ac:dyDescent="0.2">
      <c r="A26" s="358" t="s">
        <v>271</v>
      </c>
      <c r="B26" s="105" t="s">
        <v>15</v>
      </c>
      <c r="C26" s="358" t="s">
        <v>32</v>
      </c>
      <c r="D26" s="358" t="s">
        <v>19</v>
      </c>
      <c r="E26" s="184">
        <v>1882</v>
      </c>
      <c r="F26" s="361">
        <v>43115</v>
      </c>
      <c r="G26" s="358" t="s">
        <v>1523</v>
      </c>
      <c r="H26" s="358" t="s">
        <v>1</v>
      </c>
      <c r="I26" s="358" t="s">
        <v>899</v>
      </c>
    </row>
    <row r="27" spans="1:9" ht="71.25" x14ac:dyDescent="0.2">
      <c r="A27" s="358" t="s">
        <v>1059</v>
      </c>
      <c r="B27" s="105" t="s">
        <v>15</v>
      </c>
      <c r="C27" s="358" t="s">
        <v>16</v>
      </c>
      <c r="D27" s="358" t="s">
        <v>17</v>
      </c>
      <c r="E27" s="184">
        <v>1834</v>
      </c>
      <c r="F27" s="361">
        <v>42263</v>
      </c>
      <c r="G27" s="358" t="s">
        <v>902</v>
      </c>
      <c r="H27" s="358" t="s">
        <v>1</v>
      </c>
      <c r="I27" s="358" t="s">
        <v>903</v>
      </c>
    </row>
    <row r="28" spans="1:9" ht="33" customHeight="1" x14ac:dyDescent="0.2">
      <c r="A28" s="358" t="s">
        <v>271</v>
      </c>
      <c r="B28" s="105" t="s">
        <v>15</v>
      </c>
      <c r="C28" s="358" t="s">
        <v>32</v>
      </c>
      <c r="D28" s="358" t="s">
        <v>19</v>
      </c>
      <c r="E28" s="184">
        <v>1757</v>
      </c>
      <c r="F28" s="361">
        <v>42191</v>
      </c>
      <c r="G28" s="358" t="s">
        <v>1524</v>
      </c>
      <c r="H28" s="358" t="s">
        <v>1</v>
      </c>
      <c r="I28" s="358" t="s">
        <v>899</v>
      </c>
    </row>
    <row r="29" spans="1:9" ht="33" customHeight="1" x14ac:dyDescent="0.2">
      <c r="A29" s="358" t="s">
        <v>271</v>
      </c>
      <c r="B29" s="105" t="s">
        <v>15</v>
      </c>
      <c r="C29" s="358" t="s">
        <v>16</v>
      </c>
      <c r="D29" s="358" t="s">
        <v>17</v>
      </c>
      <c r="E29" s="184">
        <v>1082</v>
      </c>
      <c r="F29" s="361">
        <v>42150</v>
      </c>
      <c r="G29" s="358" t="s">
        <v>904</v>
      </c>
      <c r="H29" s="358" t="s">
        <v>1</v>
      </c>
      <c r="I29" s="358" t="s">
        <v>899</v>
      </c>
    </row>
    <row r="30" spans="1:9" ht="33" customHeight="1" x14ac:dyDescent="0.2">
      <c r="A30" s="358" t="s">
        <v>1059</v>
      </c>
      <c r="B30" s="105" t="s">
        <v>15</v>
      </c>
      <c r="C30" s="358" t="s">
        <v>16</v>
      </c>
      <c r="D30" s="358" t="s">
        <v>17</v>
      </c>
      <c r="E30" s="184">
        <v>1083</v>
      </c>
      <c r="F30" s="361">
        <v>42149</v>
      </c>
      <c r="G30" s="358" t="s">
        <v>242</v>
      </c>
      <c r="H30" s="358" t="s">
        <v>905</v>
      </c>
      <c r="I30" s="358" t="s">
        <v>899</v>
      </c>
    </row>
    <row r="31" spans="1:9" ht="33" customHeight="1" x14ac:dyDescent="0.2">
      <c r="A31" s="358" t="s">
        <v>271</v>
      </c>
      <c r="B31" s="105" t="s">
        <v>15</v>
      </c>
      <c r="C31" s="358" t="s">
        <v>32</v>
      </c>
      <c r="D31" s="358" t="s">
        <v>19</v>
      </c>
      <c r="E31" s="184">
        <v>1712</v>
      </c>
      <c r="F31" s="361">
        <v>41704</v>
      </c>
      <c r="G31" s="358" t="s">
        <v>799</v>
      </c>
      <c r="H31" s="358" t="s">
        <v>1</v>
      </c>
      <c r="I31" s="358" t="s">
        <v>899</v>
      </c>
    </row>
    <row r="32" spans="1:9" ht="33" customHeight="1" x14ac:dyDescent="0.2">
      <c r="A32" s="358" t="s">
        <v>271</v>
      </c>
      <c r="B32" s="105" t="s">
        <v>15</v>
      </c>
      <c r="C32" s="358" t="s">
        <v>16</v>
      </c>
      <c r="D32" s="358" t="s">
        <v>17</v>
      </c>
      <c r="E32" s="184" t="s">
        <v>906</v>
      </c>
      <c r="F32" s="361">
        <v>41472</v>
      </c>
      <c r="G32" s="358" t="s">
        <v>907</v>
      </c>
      <c r="H32" s="358" t="s">
        <v>1</v>
      </c>
      <c r="I32" s="358" t="s">
        <v>899</v>
      </c>
    </row>
    <row r="33" spans="1:9" ht="33" customHeight="1" x14ac:dyDescent="0.2">
      <c r="A33" s="358" t="s">
        <v>1059</v>
      </c>
      <c r="B33" s="105" t="s">
        <v>15</v>
      </c>
      <c r="C33" s="358" t="s">
        <v>28</v>
      </c>
      <c r="D33" s="358" t="s">
        <v>908</v>
      </c>
      <c r="E33" s="184" t="s">
        <v>909</v>
      </c>
      <c r="F33" s="361">
        <v>41102</v>
      </c>
      <c r="G33" s="358" t="s">
        <v>910</v>
      </c>
      <c r="H33" s="358" t="s">
        <v>1</v>
      </c>
      <c r="I33" s="358" t="s">
        <v>899</v>
      </c>
    </row>
    <row r="34" spans="1:9" ht="33" customHeight="1" x14ac:dyDescent="0.2">
      <c r="A34" s="358" t="s">
        <v>271</v>
      </c>
      <c r="B34" s="105" t="s">
        <v>15</v>
      </c>
      <c r="C34" s="358" t="s">
        <v>16</v>
      </c>
      <c r="D34" s="358" t="s">
        <v>17</v>
      </c>
      <c r="E34" s="184">
        <v>19</v>
      </c>
      <c r="F34" s="361">
        <v>40918</v>
      </c>
      <c r="G34" s="358" t="s">
        <v>816</v>
      </c>
      <c r="H34" s="358" t="s">
        <v>911</v>
      </c>
      <c r="I34" s="358" t="s">
        <v>899</v>
      </c>
    </row>
    <row r="35" spans="1:9" ht="33" customHeight="1" x14ac:dyDescent="0.2">
      <c r="A35" s="358" t="s">
        <v>271</v>
      </c>
      <c r="B35" s="105" t="s">
        <v>15</v>
      </c>
      <c r="C35" s="358" t="s">
        <v>32</v>
      </c>
      <c r="D35" s="358" t="s">
        <v>19</v>
      </c>
      <c r="E35" s="184">
        <v>1508</v>
      </c>
      <c r="F35" s="361">
        <v>40918</v>
      </c>
      <c r="G35" s="358" t="s">
        <v>1521</v>
      </c>
      <c r="H35" s="358" t="s">
        <v>1</v>
      </c>
      <c r="I35" s="358" t="s">
        <v>899</v>
      </c>
    </row>
    <row r="36" spans="1:9" ht="33" customHeight="1" x14ac:dyDescent="0.2">
      <c r="A36" s="358" t="s">
        <v>271</v>
      </c>
      <c r="B36" s="105" t="s">
        <v>15</v>
      </c>
      <c r="C36" s="358" t="s">
        <v>16</v>
      </c>
      <c r="D36" s="358" t="s">
        <v>17</v>
      </c>
      <c r="E36" s="184">
        <v>4170</v>
      </c>
      <c r="F36" s="361">
        <v>40850</v>
      </c>
      <c r="G36" s="358" t="s">
        <v>912</v>
      </c>
      <c r="H36" s="358" t="s">
        <v>913</v>
      </c>
      <c r="I36" s="358" t="s">
        <v>899</v>
      </c>
    </row>
    <row r="37" spans="1:9" ht="33" customHeight="1" x14ac:dyDescent="0.2">
      <c r="A37" s="358" t="s">
        <v>271</v>
      </c>
      <c r="B37" s="105" t="s">
        <v>15</v>
      </c>
      <c r="C37" s="358" t="s">
        <v>28</v>
      </c>
      <c r="D37" s="358" t="s">
        <v>19</v>
      </c>
      <c r="E37" s="184">
        <v>1474</v>
      </c>
      <c r="F37" s="361">
        <v>40736</v>
      </c>
      <c r="G37" s="358" t="s">
        <v>26</v>
      </c>
      <c r="H37" s="358" t="s">
        <v>914</v>
      </c>
      <c r="I37" s="358" t="s">
        <v>899</v>
      </c>
    </row>
    <row r="38" spans="1:9" ht="33" customHeight="1" x14ac:dyDescent="0.2">
      <c r="A38" s="358" t="s">
        <v>1059</v>
      </c>
      <c r="B38" s="105" t="s">
        <v>15</v>
      </c>
      <c r="C38" s="358" t="s">
        <v>28</v>
      </c>
      <c r="D38" s="358" t="s">
        <v>19</v>
      </c>
      <c r="E38" s="184" t="s">
        <v>821</v>
      </c>
      <c r="F38" s="361">
        <v>40561</v>
      </c>
      <c r="G38" s="358" t="s">
        <v>567</v>
      </c>
      <c r="H38" s="358" t="s">
        <v>915</v>
      </c>
      <c r="I38" s="358" t="s">
        <v>903</v>
      </c>
    </row>
    <row r="39" spans="1:9" ht="33" customHeight="1" x14ac:dyDescent="0.2">
      <c r="A39" s="358" t="s">
        <v>1059</v>
      </c>
      <c r="B39" s="105" t="s">
        <v>15</v>
      </c>
      <c r="C39" s="358" t="s">
        <v>32</v>
      </c>
      <c r="D39" s="358" t="s">
        <v>19</v>
      </c>
      <c r="E39" s="184">
        <v>1425</v>
      </c>
      <c r="F39" s="361">
        <v>40541</v>
      </c>
      <c r="G39" s="358" t="s">
        <v>916</v>
      </c>
      <c r="H39" s="358" t="s">
        <v>1</v>
      </c>
      <c r="I39" s="358" t="s">
        <v>903</v>
      </c>
    </row>
    <row r="40" spans="1:9" ht="33" customHeight="1" x14ac:dyDescent="0.2">
      <c r="A40" s="358" t="s">
        <v>1059</v>
      </c>
      <c r="B40" s="105" t="s">
        <v>15</v>
      </c>
      <c r="C40" s="358" t="s">
        <v>16</v>
      </c>
      <c r="D40" s="358" t="s">
        <v>17</v>
      </c>
      <c r="E40" s="184">
        <v>1716</v>
      </c>
      <c r="F40" s="361">
        <v>39947</v>
      </c>
      <c r="G40" s="358" t="s">
        <v>917</v>
      </c>
      <c r="H40" s="358" t="s">
        <v>1</v>
      </c>
      <c r="I40" s="358" t="s">
        <v>903</v>
      </c>
    </row>
    <row r="41" spans="1:9" ht="33" customHeight="1" x14ac:dyDescent="0.2">
      <c r="A41" s="358" t="s">
        <v>1059</v>
      </c>
      <c r="B41" s="105" t="s">
        <v>15</v>
      </c>
      <c r="C41" s="358" t="s">
        <v>32</v>
      </c>
      <c r="D41" s="358" t="s">
        <v>19</v>
      </c>
      <c r="E41" s="184">
        <v>1285</v>
      </c>
      <c r="F41" s="361">
        <v>39835</v>
      </c>
      <c r="G41" s="358" t="s">
        <v>918</v>
      </c>
      <c r="H41" s="358" t="s">
        <v>1</v>
      </c>
      <c r="I41" s="358" t="s">
        <v>903</v>
      </c>
    </row>
    <row r="42" spans="1:9" ht="33" customHeight="1" x14ac:dyDescent="0.2">
      <c r="A42" s="358" t="s">
        <v>1059</v>
      </c>
      <c r="B42" s="105" t="s">
        <v>15</v>
      </c>
      <c r="C42" s="358" t="s">
        <v>32</v>
      </c>
      <c r="D42" s="358" t="s">
        <v>19</v>
      </c>
      <c r="E42" s="184">
        <v>1266</v>
      </c>
      <c r="F42" s="361">
        <v>39813</v>
      </c>
      <c r="G42" s="358" t="s">
        <v>919</v>
      </c>
      <c r="H42" s="358" t="s">
        <v>1</v>
      </c>
      <c r="I42" s="358" t="s">
        <v>920</v>
      </c>
    </row>
    <row r="43" spans="1:9" ht="33" customHeight="1" x14ac:dyDescent="0.2">
      <c r="A43" s="358" t="s">
        <v>271</v>
      </c>
      <c r="B43" s="105" t="s">
        <v>15</v>
      </c>
      <c r="C43" s="358" t="s">
        <v>28</v>
      </c>
      <c r="D43" s="358" t="s">
        <v>19</v>
      </c>
      <c r="E43" s="184" t="s">
        <v>921</v>
      </c>
      <c r="F43" s="361">
        <v>39279</v>
      </c>
      <c r="G43" s="358" t="s">
        <v>922</v>
      </c>
      <c r="H43" s="358" t="s">
        <v>923</v>
      </c>
      <c r="I43" s="358" t="s">
        <v>899</v>
      </c>
    </row>
    <row r="44" spans="1:9" ht="33" customHeight="1" x14ac:dyDescent="0.2">
      <c r="A44" s="358" t="s">
        <v>271</v>
      </c>
      <c r="B44" s="105" t="s">
        <v>15</v>
      </c>
      <c r="C44" s="358" t="s">
        <v>32</v>
      </c>
      <c r="D44" s="358" t="s">
        <v>19</v>
      </c>
      <c r="E44" s="184">
        <v>1121</v>
      </c>
      <c r="F44" s="361">
        <v>39080</v>
      </c>
      <c r="G44" s="358" t="s">
        <v>1520</v>
      </c>
      <c r="H44" s="358" t="s">
        <v>1</v>
      </c>
      <c r="I44" s="358" t="s">
        <v>899</v>
      </c>
    </row>
    <row r="45" spans="1:9" ht="33" customHeight="1" x14ac:dyDescent="0.2">
      <c r="A45" s="358" t="s">
        <v>271</v>
      </c>
      <c r="B45" s="105" t="s">
        <v>15</v>
      </c>
      <c r="C45" s="358" t="s">
        <v>16</v>
      </c>
      <c r="D45" s="358" t="s">
        <v>17</v>
      </c>
      <c r="E45" s="184">
        <v>4741</v>
      </c>
      <c r="F45" s="361">
        <v>38716</v>
      </c>
      <c r="G45" s="358" t="s">
        <v>651</v>
      </c>
      <c r="H45" s="358" t="s">
        <v>1</v>
      </c>
      <c r="I45" s="358" t="s">
        <v>899</v>
      </c>
    </row>
    <row r="46" spans="1:9" ht="33" customHeight="1" x14ac:dyDescent="0.2">
      <c r="A46" s="358" t="s">
        <v>271</v>
      </c>
      <c r="B46" s="105" t="s">
        <v>15</v>
      </c>
      <c r="C46" s="358" t="s">
        <v>32</v>
      </c>
      <c r="D46" s="358" t="s">
        <v>19</v>
      </c>
      <c r="E46" s="184">
        <v>996</v>
      </c>
      <c r="F46" s="361">
        <v>38680</v>
      </c>
      <c r="G46" s="358" t="s">
        <v>1522</v>
      </c>
      <c r="H46" s="358" t="s">
        <v>1</v>
      </c>
      <c r="I46" s="358" t="s">
        <v>899</v>
      </c>
    </row>
    <row r="47" spans="1:9" ht="33" customHeight="1" x14ac:dyDescent="0.2">
      <c r="A47" s="358" t="s">
        <v>1059</v>
      </c>
      <c r="B47" s="105" t="s">
        <v>15</v>
      </c>
      <c r="C47" s="358" t="s">
        <v>32</v>
      </c>
      <c r="D47" s="358" t="s">
        <v>19</v>
      </c>
      <c r="E47" s="184">
        <v>962</v>
      </c>
      <c r="F47" s="361">
        <v>38541</v>
      </c>
      <c r="G47" s="358" t="s">
        <v>924</v>
      </c>
      <c r="H47" s="358" t="s">
        <v>925</v>
      </c>
      <c r="I47" s="358" t="s">
        <v>899</v>
      </c>
    </row>
    <row r="48" spans="1:9" ht="33" customHeight="1" x14ac:dyDescent="0.2">
      <c r="A48" s="358" t="s">
        <v>1059</v>
      </c>
      <c r="B48" s="105" t="s">
        <v>15</v>
      </c>
      <c r="C48" s="358" t="s">
        <v>32</v>
      </c>
      <c r="D48" s="358" t="s">
        <v>19</v>
      </c>
      <c r="E48" s="184">
        <v>906</v>
      </c>
      <c r="F48" s="361">
        <v>38230</v>
      </c>
      <c r="G48" s="358" t="s">
        <v>1134</v>
      </c>
      <c r="H48" s="358" t="s">
        <v>1</v>
      </c>
      <c r="I48" s="358" t="s">
        <v>903</v>
      </c>
    </row>
    <row r="49" spans="1:9" ht="33" customHeight="1" x14ac:dyDescent="0.2">
      <c r="A49" s="358" t="s">
        <v>271</v>
      </c>
      <c r="B49" s="105" t="s">
        <v>15</v>
      </c>
      <c r="C49" s="358" t="s">
        <v>32</v>
      </c>
      <c r="D49" s="358" t="s">
        <v>19</v>
      </c>
      <c r="E49" s="184">
        <v>842</v>
      </c>
      <c r="F49" s="361">
        <v>37903</v>
      </c>
      <c r="G49" s="358" t="s">
        <v>1519</v>
      </c>
      <c r="H49" s="358" t="s">
        <v>1</v>
      </c>
      <c r="I49" s="358" t="s">
        <v>899</v>
      </c>
    </row>
    <row r="50" spans="1:9" ht="33" customHeight="1" x14ac:dyDescent="0.2">
      <c r="A50" s="358" t="s">
        <v>271</v>
      </c>
      <c r="B50" s="105" t="s">
        <v>15</v>
      </c>
      <c r="C50" s="358" t="s">
        <v>28</v>
      </c>
      <c r="D50" s="358" t="s">
        <v>19</v>
      </c>
      <c r="E50" s="184">
        <v>816</v>
      </c>
      <c r="F50" s="361">
        <v>37809</v>
      </c>
      <c r="G50" s="358" t="s">
        <v>926</v>
      </c>
      <c r="H50" s="358" t="s">
        <v>1</v>
      </c>
      <c r="I50" s="358" t="s">
        <v>899</v>
      </c>
    </row>
    <row r="51" spans="1:9" ht="33" customHeight="1" x14ac:dyDescent="0.2">
      <c r="A51" s="358" t="s">
        <v>1059</v>
      </c>
      <c r="B51" s="105" t="s">
        <v>15</v>
      </c>
      <c r="C51" s="358" t="s">
        <v>16</v>
      </c>
      <c r="D51" s="358" t="s">
        <v>927</v>
      </c>
      <c r="E51" s="184" t="s">
        <v>928</v>
      </c>
      <c r="F51" s="361">
        <v>37530</v>
      </c>
      <c r="G51" s="358" t="s">
        <v>929</v>
      </c>
      <c r="H51" s="358" t="s">
        <v>1</v>
      </c>
      <c r="I51" s="358" t="s">
        <v>899</v>
      </c>
    </row>
    <row r="52" spans="1:9" ht="33" customHeight="1" x14ac:dyDescent="0.2">
      <c r="A52" s="358" t="s">
        <v>1059</v>
      </c>
      <c r="B52" s="105" t="s">
        <v>15</v>
      </c>
      <c r="C52" s="358" t="s">
        <v>930</v>
      </c>
      <c r="D52" s="358" t="s">
        <v>76</v>
      </c>
      <c r="E52" s="184">
        <v>143</v>
      </c>
      <c r="F52" s="361">
        <v>37403</v>
      </c>
      <c r="G52" s="358" t="s">
        <v>931</v>
      </c>
      <c r="H52" s="358" t="s">
        <v>1</v>
      </c>
      <c r="I52" s="358" t="s">
        <v>899</v>
      </c>
    </row>
    <row r="53" spans="1:9" ht="33" customHeight="1" x14ac:dyDescent="0.2">
      <c r="A53" s="358" t="s">
        <v>1059</v>
      </c>
      <c r="B53" s="105" t="s">
        <v>15</v>
      </c>
      <c r="C53" s="358" t="s">
        <v>16</v>
      </c>
      <c r="D53" s="358" t="s">
        <v>17</v>
      </c>
      <c r="E53" s="184">
        <v>327</v>
      </c>
      <c r="F53" s="361">
        <v>37315</v>
      </c>
      <c r="G53" s="358" t="s">
        <v>932</v>
      </c>
      <c r="H53" s="358" t="s">
        <v>1</v>
      </c>
      <c r="I53" s="358" t="s">
        <v>899</v>
      </c>
    </row>
    <row r="54" spans="1:9" ht="33" customHeight="1" x14ac:dyDescent="0.2">
      <c r="A54" s="358" t="s">
        <v>1059</v>
      </c>
      <c r="B54" s="105" t="s">
        <v>15</v>
      </c>
      <c r="C54" s="358" t="s">
        <v>32</v>
      </c>
      <c r="D54" s="358" t="s">
        <v>19</v>
      </c>
      <c r="E54" s="184">
        <v>678</v>
      </c>
      <c r="F54" s="361">
        <v>37106</v>
      </c>
      <c r="G54" s="358" t="s">
        <v>933</v>
      </c>
      <c r="H54" s="358" t="s">
        <v>1</v>
      </c>
      <c r="I54" s="358" t="s">
        <v>903</v>
      </c>
    </row>
    <row r="55" spans="1:9" s="379" customFormat="1" ht="28.5" x14ac:dyDescent="0.2">
      <c r="A55" s="378" t="s">
        <v>1059</v>
      </c>
      <c r="B55" s="115" t="s">
        <v>15</v>
      </c>
      <c r="C55" s="116" t="s">
        <v>32</v>
      </c>
      <c r="D55" s="116" t="s">
        <v>19</v>
      </c>
      <c r="E55" s="184">
        <v>640</v>
      </c>
      <c r="F55" s="118">
        <v>36896</v>
      </c>
      <c r="G55" s="358" t="s">
        <v>934</v>
      </c>
      <c r="H55" s="358" t="s">
        <v>1</v>
      </c>
      <c r="I55" s="358" t="s">
        <v>903</v>
      </c>
    </row>
    <row r="56" spans="1:9" s="379" customFormat="1" ht="28.5" x14ac:dyDescent="0.2">
      <c r="A56" s="380" t="s">
        <v>1059</v>
      </c>
      <c r="B56" s="105" t="s">
        <v>15</v>
      </c>
      <c r="C56" s="358" t="s">
        <v>32</v>
      </c>
      <c r="D56" s="358" t="s">
        <v>19</v>
      </c>
      <c r="E56" s="184">
        <v>599</v>
      </c>
      <c r="F56" s="361">
        <v>36731</v>
      </c>
      <c r="G56" s="358" t="s">
        <v>1266</v>
      </c>
      <c r="H56" s="358" t="s">
        <v>1</v>
      </c>
      <c r="I56" s="358" t="s">
        <v>903</v>
      </c>
    </row>
    <row r="57" spans="1:9" s="379" customFormat="1" ht="33" customHeight="1" x14ac:dyDescent="0.2">
      <c r="A57" s="378" t="s">
        <v>1059</v>
      </c>
      <c r="B57" s="105" t="s">
        <v>15</v>
      </c>
      <c r="C57" s="358" t="s">
        <v>16</v>
      </c>
      <c r="D57" s="358" t="s">
        <v>17</v>
      </c>
      <c r="E57" s="184">
        <v>1382</v>
      </c>
      <c r="F57" s="361">
        <v>36689</v>
      </c>
      <c r="G57" s="358" t="s">
        <v>935</v>
      </c>
      <c r="H57" s="358" t="s">
        <v>1</v>
      </c>
      <c r="I57" s="358" t="s">
        <v>903</v>
      </c>
    </row>
    <row r="58" spans="1:9" s="379" customFormat="1" ht="33" customHeight="1" x14ac:dyDescent="0.2">
      <c r="A58" s="380" t="s">
        <v>1059</v>
      </c>
      <c r="B58" s="105" t="s">
        <v>15</v>
      </c>
      <c r="C58" s="358" t="s">
        <v>32</v>
      </c>
      <c r="D58" s="358" t="s">
        <v>19</v>
      </c>
      <c r="E58" s="184">
        <v>489</v>
      </c>
      <c r="F58" s="361">
        <v>36158</v>
      </c>
      <c r="G58" s="358" t="s">
        <v>22</v>
      </c>
      <c r="H58" s="358" t="s">
        <v>936</v>
      </c>
      <c r="I58" s="358" t="s">
        <v>899</v>
      </c>
    </row>
    <row r="59" spans="1:9" s="379" customFormat="1" ht="33" customHeight="1" x14ac:dyDescent="0.2">
      <c r="A59" s="378" t="s">
        <v>1059</v>
      </c>
      <c r="B59" s="105" t="s">
        <v>15</v>
      </c>
      <c r="C59" s="358" t="s">
        <v>32</v>
      </c>
      <c r="D59" s="358" t="s">
        <v>19</v>
      </c>
      <c r="E59" s="184">
        <v>472</v>
      </c>
      <c r="F59" s="361">
        <v>36012</v>
      </c>
      <c r="G59" s="358" t="s">
        <v>937</v>
      </c>
      <c r="H59" s="358" t="s">
        <v>938</v>
      </c>
      <c r="I59" s="358" t="s">
        <v>903</v>
      </c>
    </row>
    <row r="60" spans="1:9" s="379" customFormat="1" ht="33" customHeight="1" x14ac:dyDescent="0.2">
      <c r="A60" s="380" t="s">
        <v>1059</v>
      </c>
      <c r="B60" s="115" t="s">
        <v>15</v>
      </c>
      <c r="C60" s="116" t="s">
        <v>32</v>
      </c>
      <c r="D60" s="116" t="s">
        <v>19</v>
      </c>
      <c r="E60" s="184">
        <v>446</v>
      </c>
      <c r="F60" s="118">
        <v>35983</v>
      </c>
      <c r="G60" s="358" t="s">
        <v>939</v>
      </c>
      <c r="H60" s="358" t="s">
        <v>1</v>
      </c>
      <c r="I60" s="358" t="s">
        <v>903</v>
      </c>
    </row>
    <row r="61" spans="1:9" s="379" customFormat="1" ht="33" customHeight="1" x14ac:dyDescent="0.2">
      <c r="A61" s="378" t="s">
        <v>1059</v>
      </c>
      <c r="B61" s="105" t="s">
        <v>15</v>
      </c>
      <c r="C61" s="358" t="s">
        <v>32</v>
      </c>
      <c r="D61" s="358" t="s">
        <v>19</v>
      </c>
      <c r="E61" s="184">
        <v>393</v>
      </c>
      <c r="F61" s="361">
        <v>35640</v>
      </c>
      <c r="G61" s="358" t="s">
        <v>940</v>
      </c>
      <c r="H61" s="358" t="s">
        <v>1</v>
      </c>
      <c r="I61" s="358" t="s">
        <v>903</v>
      </c>
    </row>
    <row r="62" spans="1:9" s="379" customFormat="1" ht="33" customHeight="1" x14ac:dyDescent="0.2">
      <c r="A62" s="380" t="s">
        <v>1059</v>
      </c>
      <c r="B62" s="115" t="s">
        <v>15</v>
      </c>
      <c r="C62" s="116" t="s">
        <v>32</v>
      </c>
      <c r="D62" s="116" t="s">
        <v>19</v>
      </c>
      <c r="E62" s="184">
        <v>270</v>
      </c>
      <c r="F62" s="118">
        <v>35131</v>
      </c>
      <c r="G62" s="358" t="s">
        <v>941</v>
      </c>
      <c r="H62" s="358" t="s">
        <v>1</v>
      </c>
      <c r="I62" s="358" t="s">
        <v>903</v>
      </c>
    </row>
    <row r="63" spans="1:9" s="379" customFormat="1" ht="33" customHeight="1" x14ac:dyDescent="0.2">
      <c r="A63" s="378" t="s">
        <v>1059</v>
      </c>
      <c r="B63" s="105" t="s">
        <v>15</v>
      </c>
      <c r="C63" s="358" t="s">
        <v>16</v>
      </c>
      <c r="D63" s="358" t="s">
        <v>17</v>
      </c>
      <c r="E63" s="184">
        <v>427</v>
      </c>
      <c r="F63" s="361">
        <v>35129</v>
      </c>
      <c r="G63" s="358" t="s">
        <v>942</v>
      </c>
      <c r="H63" s="358" t="s">
        <v>1</v>
      </c>
      <c r="I63" s="358" t="s">
        <v>899</v>
      </c>
    </row>
    <row r="64" spans="1:9" s="379" customFormat="1" ht="33" customHeight="1" x14ac:dyDescent="0.2">
      <c r="A64" s="358" t="s">
        <v>1059</v>
      </c>
      <c r="B64" s="105" t="s">
        <v>15</v>
      </c>
      <c r="C64" s="358" t="s">
        <v>16</v>
      </c>
      <c r="D64" s="358" t="s">
        <v>17</v>
      </c>
      <c r="E64" s="184">
        <v>2232</v>
      </c>
      <c r="F64" s="361">
        <v>35051</v>
      </c>
      <c r="G64" s="358" t="s">
        <v>943</v>
      </c>
      <c r="H64" s="358" t="s">
        <v>1</v>
      </c>
      <c r="I64" s="358" t="s">
        <v>899</v>
      </c>
    </row>
    <row r="65" spans="1:9" s="379" customFormat="1" ht="33" customHeight="1" x14ac:dyDescent="0.2">
      <c r="A65" s="358" t="s">
        <v>1059</v>
      </c>
      <c r="B65" s="105" t="s">
        <v>15</v>
      </c>
      <c r="C65" s="358" t="s">
        <v>16</v>
      </c>
      <c r="D65" s="358" t="s">
        <v>17</v>
      </c>
      <c r="E65" s="184">
        <v>2150</v>
      </c>
      <c r="F65" s="361">
        <v>35038</v>
      </c>
      <c r="G65" s="358" t="s">
        <v>848</v>
      </c>
      <c r="H65" s="358" t="s">
        <v>1</v>
      </c>
      <c r="I65" s="358" t="s">
        <v>899</v>
      </c>
    </row>
    <row r="66" spans="1:9" s="379" customFormat="1" ht="33" customHeight="1" x14ac:dyDescent="0.2">
      <c r="A66" s="358" t="s">
        <v>271</v>
      </c>
      <c r="B66" s="105" t="s">
        <v>15</v>
      </c>
      <c r="C66" s="358" t="s">
        <v>16</v>
      </c>
      <c r="D66" s="358" t="s">
        <v>17</v>
      </c>
      <c r="E66" s="184" t="s">
        <v>944</v>
      </c>
      <c r="F66" s="361">
        <v>35038</v>
      </c>
      <c r="G66" s="358" t="s">
        <v>945</v>
      </c>
      <c r="H66" s="358" t="s">
        <v>946</v>
      </c>
      <c r="I66" s="358" t="s">
        <v>899</v>
      </c>
    </row>
    <row r="67" spans="1:9" s="379" customFormat="1" ht="33" customHeight="1" x14ac:dyDescent="0.2">
      <c r="A67" s="358" t="s">
        <v>1059</v>
      </c>
      <c r="B67" s="105" t="s">
        <v>15</v>
      </c>
      <c r="C67" s="358" t="s">
        <v>32</v>
      </c>
      <c r="D67" s="358" t="s">
        <v>19</v>
      </c>
      <c r="E67" s="184">
        <v>190</v>
      </c>
      <c r="F67" s="361">
        <v>34856</v>
      </c>
      <c r="G67" s="358" t="s">
        <v>947</v>
      </c>
      <c r="H67" s="358" t="s">
        <v>1</v>
      </c>
      <c r="I67" s="358" t="s">
        <v>899</v>
      </c>
    </row>
    <row r="68" spans="1:9" s="379" customFormat="1" ht="33" customHeight="1" x14ac:dyDescent="0.2">
      <c r="A68" s="358" t="s">
        <v>271</v>
      </c>
      <c r="B68" s="105" t="s">
        <v>15</v>
      </c>
      <c r="C68" s="358" t="s">
        <v>28</v>
      </c>
      <c r="D68" s="358" t="s">
        <v>19</v>
      </c>
      <c r="E68" s="184" t="s">
        <v>948</v>
      </c>
      <c r="F68" s="361">
        <v>34270</v>
      </c>
      <c r="G68" s="358" t="s">
        <v>20</v>
      </c>
      <c r="H68" s="358" t="s">
        <v>21</v>
      </c>
      <c r="I68" s="358" t="s">
        <v>899</v>
      </c>
    </row>
    <row r="69" spans="1:9" s="379" customFormat="1" ht="33" customHeight="1" x14ac:dyDescent="0.2">
      <c r="A69" s="358" t="s">
        <v>1059</v>
      </c>
      <c r="B69" s="105" t="s">
        <v>15</v>
      </c>
      <c r="C69" s="358" t="s">
        <v>16</v>
      </c>
      <c r="D69" s="358" t="s">
        <v>17</v>
      </c>
      <c r="E69" s="184" t="s">
        <v>949</v>
      </c>
      <c r="F69" s="361">
        <v>33653</v>
      </c>
      <c r="G69" s="358" t="s">
        <v>950</v>
      </c>
      <c r="H69" s="358" t="s">
        <v>1</v>
      </c>
      <c r="I69" s="358" t="s">
        <v>903</v>
      </c>
    </row>
    <row r="70" spans="1:9" s="379" customFormat="1" ht="33" customHeight="1" x14ac:dyDescent="0.2">
      <c r="A70" s="358" t="s">
        <v>1059</v>
      </c>
      <c r="B70" s="105" t="s">
        <v>15</v>
      </c>
      <c r="C70" s="358" t="s">
        <v>16</v>
      </c>
      <c r="D70" s="358" t="s">
        <v>17</v>
      </c>
      <c r="E70" s="184" t="s">
        <v>951</v>
      </c>
      <c r="F70" s="361">
        <v>33561</v>
      </c>
      <c r="G70" s="358" t="s">
        <v>952</v>
      </c>
      <c r="H70" s="358" t="s">
        <v>1</v>
      </c>
      <c r="I70" s="358" t="s">
        <v>903</v>
      </c>
    </row>
    <row r="71" spans="1:9" s="379" customFormat="1" ht="33" customHeight="1" x14ac:dyDescent="0.2">
      <c r="A71" s="358" t="s">
        <v>1059</v>
      </c>
      <c r="B71" s="105" t="s">
        <v>15</v>
      </c>
      <c r="C71" s="358" t="s">
        <v>953</v>
      </c>
      <c r="D71" s="358" t="s">
        <v>953</v>
      </c>
      <c r="E71" s="184">
        <v>1991</v>
      </c>
      <c r="F71" s="361">
        <v>33423</v>
      </c>
      <c r="G71" s="358" t="s">
        <v>521</v>
      </c>
      <c r="H71" s="358" t="s">
        <v>1</v>
      </c>
      <c r="I71" s="358" t="s">
        <v>920</v>
      </c>
    </row>
    <row r="72" spans="1:9" s="379" customFormat="1" ht="33" customHeight="1" x14ac:dyDescent="0.2">
      <c r="A72" s="358" t="s">
        <v>1059</v>
      </c>
      <c r="B72" s="105" t="s">
        <v>15</v>
      </c>
      <c r="C72" s="358" t="s">
        <v>32</v>
      </c>
      <c r="D72" s="358" t="s">
        <v>19</v>
      </c>
      <c r="E72" s="184">
        <v>23</v>
      </c>
      <c r="F72" s="361">
        <v>33318</v>
      </c>
      <c r="G72" s="358" t="s">
        <v>954</v>
      </c>
      <c r="H72" s="358" t="s">
        <v>1</v>
      </c>
      <c r="I72" s="358" t="s">
        <v>899</v>
      </c>
    </row>
    <row r="73" spans="1:9" s="379" customFormat="1" ht="33" customHeight="1" x14ac:dyDescent="0.2">
      <c r="A73" s="380" t="s">
        <v>1059</v>
      </c>
      <c r="B73" s="105" t="s">
        <v>15</v>
      </c>
      <c r="C73" s="358" t="s">
        <v>32</v>
      </c>
      <c r="D73" s="358" t="s">
        <v>19</v>
      </c>
      <c r="E73" s="184">
        <v>57</v>
      </c>
      <c r="F73" s="361">
        <v>31233</v>
      </c>
      <c r="G73" s="358" t="s">
        <v>955</v>
      </c>
      <c r="H73" s="358" t="s">
        <v>1</v>
      </c>
      <c r="I73" s="358" t="s">
        <v>899</v>
      </c>
    </row>
    <row r="74" spans="1:9" s="379" customFormat="1" ht="33" customHeight="1" x14ac:dyDescent="0.2">
      <c r="A74" s="358" t="s">
        <v>1059</v>
      </c>
      <c r="B74" s="105" t="s">
        <v>15</v>
      </c>
      <c r="C74" s="358" t="s">
        <v>32</v>
      </c>
      <c r="D74" s="182" t="s">
        <v>896</v>
      </c>
      <c r="E74" s="184">
        <v>84</v>
      </c>
      <c r="F74" s="361" t="s">
        <v>897</v>
      </c>
      <c r="G74" s="358" t="s">
        <v>898</v>
      </c>
      <c r="H74" s="358" t="s">
        <v>1</v>
      </c>
      <c r="I74" s="358" t="s">
        <v>899</v>
      </c>
    </row>
    <row r="75" spans="1:9" s="379" customFormat="1" ht="33" customHeight="1" x14ac:dyDescent="0.2">
      <c r="A75" s="378" t="s">
        <v>1059</v>
      </c>
      <c r="B75" s="115" t="s">
        <v>15</v>
      </c>
      <c r="C75" s="116" t="s">
        <v>16</v>
      </c>
      <c r="D75" s="116" t="s">
        <v>956</v>
      </c>
      <c r="E75" s="184" t="s">
        <v>957</v>
      </c>
      <c r="F75" s="118">
        <v>26019</v>
      </c>
      <c r="G75" s="358" t="s">
        <v>958</v>
      </c>
      <c r="H75" s="358" t="s">
        <v>1</v>
      </c>
      <c r="I75" s="358" t="s">
        <v>899</v>
      </c>
    </row>
    <row r="76" spans="1:9" ht="21" customHeight="1" x14ac:dyDescent="0.2">
      <c r="A76" s="581" t="s">
        <v>38</v>
      </c>
      <c r="B76" s="582"/>
      <c r="C76" s="185" t="s">
        <v>39</v>
      </c>
      <c r="D76" s="583" t="s">
        <v>1089</v>
      </c>
      <c r="E76" s="584"/>
      <c r="F76" s="584"/>
      <c r="G76" s="585"/>
      <c r="H76" s="586" t="s">
        <v>40</v>
      </c>
      <c r="I76" s="478" t="s">
        <v>1556</v>
      </c>
    </row>
    <row r="77" spans="1:9" ht="45" customHeight="1" x14ac:dyDescent="0.2">
      <c r="A77" s="545"/>
      <c r="B77" s="546"/>
      <c r="C77" s="186" t="s">
        <v>41</v>
      </c>
      <c r="D77" s="532" t="s">
        <v>1090</v>
      </c>
      <c r="E77" s="533"/>
      <c r="F77" s="533"/>
      <c r="G77" s="534"/>
      <c r="H77" s="551"/>
      <c r="I77" s="479"/>
    </row>
  </sheetData>
  <sheetProtection selectLockedCells="1" selectUnlockedCells="1"/>
  <mergeCells count="8">
    <mergeCell ref="I76:I77"/>
    <mergeCell ref="D77:G77"/>
    <mergeCell ref="A2:B2"/>
    <mergeCell ref="C2:G2"/>
    <mergeCell ref="A3:H3"/>
    <mergeCell ref="A76:B77"/>
    <mergeCell ref="D76:G76"/>
    <mergeCell ref="H76:H77"/>
  </mergeCells>
  <hyperlinks>
    <hyperlink ref="E75" r:id="rId1" xr:uid="{D56C554F-A7A1-47BC-A608-80EB14FEE0E6}"/>
    <hyperlink ref="E70" r:id="rId2" xr:uid="{F27F6761-0FF9-4E0F-A2A0-A856DA623FD9}"/>
    <hyperlink ref="E69" r:id="rId3" xr:uid="{7FECEA8B-83EF-4E9F-AF9E-11839C365422}"/>
    <hyperlink ref="E68" r:id="rId4" xr:uid="{3CBAF99B-6FE1-4E80-852C-2271A6976C60}"/>
    <hyperlink ref="E66" r:id="rId5" xr:uid="{039F9224-5D72-4046-8DDE-F8B821605FF8}"/>
    <hyperlink ref="E50" r:id="rId6" display="1382" xr:uid="{60C38651-4C8E-4181-96D1-4C75E43E4B35}"/>
    <hyperlink ref="E43" r:id="rId7" xr:uid="{5D41BC67-0AFA-4839-BACF-E01F9D15018E}"/>
    <hyperlink ref="E38" r:id="rId8" xr:uid="{C12E0DAD-75A5-40BC-8EC1-17349E214297}"/>
    <hyperlink ref="E33" r:id="rId9" xr:uid="{93A6D06D-9BAC-4BEB-ABDD-8603D1F2A58B}"/>
    <hyperlink ref="E32" r:id="rId10" xr:uid="{DDDAA138-FB2D-49D8-8E2F-7E843C34CF57}"/>
    <hyperlink ref="E51" r:id="rId11" xr:uid="{567D7997-E5A1-4110-A98E-9968795F01D4}"/>
    <hyperlink ref="E57" r:id="rId12" display="https://www.alcaldiabogota.gov.co/sisjur/normas/Norma1.jsp?i=5230&amp;dt=S" xr:uid="{D1AC5E1A-0835-4500-B7C7-A7B75091A9E2}"/>
    <hyperlink ref="E27" r:id="rId13" display="https://www.alcaldiabogota.gov.co/sisjur/normas/Norma1.jsp?i=63003&amp;dt=S" xr:uid="{B0029992-3FA1-4BF0-AAD4-80FBD1C40494}"/>
    <hyperlink ref="E53" r:id="rId14" display="https://www.alcaldiabogota.gov.co/sisjur/normas/Norma1.jsp?i=4734&amp;dt=S" xr:uid="{714A5BCF-8E41-4C04-BADC-91098B9BF0E9}"/>
    <hyperlink ref="E45" r:id="rId15" display="https://www.alcaldiabogota.gov.co/sisjur/normas/Norma1.jsp?i=18718&amp;dt=S" xr:uid="{FFF6A1BF-9B3A-4643-8324-518A883FE3DF}"/>
    <hyperlink ref="E37" r:id="rId16" display="http://www.bogotajuridica.gov.co/sisjur/normas/Norma1.jsp?i=43292" xr:uid="{374AD185-AE2E-4345-B544-E0B7C26E8DC7}"/>
    <hyperlink ref="E36" r:id="rId17" display="https://www.alcaldiabogota.gov.co/sisjur/normas/Norma1.jsp?i=44643&amp;dt=S" xr:uid="{51A5EAEB-323F-4D3F-A8F0-A3EDB645F6F6}"/>
    <hyperlink ref="E34" r:id="rId18" display="https://www.alcaldiabogota.gov.co/sisjur/normas/Norma1.jsp?i=45322&amp;dt=S" xr:uid="{79DE110A-BD8D-45EB-B89F-39CFF9D2E2B6}"/>
    <hyperlink ref="E29" r:id="rId19" display="https://www.alcaldiabogota.gov.co/sisjur/normas/Norma1.jsp?i=71552" xr:uid="{E0885287-C121-4C15-BAE0-CF49D9A75F63}"/>
    <hyperlink ref="E73" r:id="rId20" display="http://www.bogotajuridica.gov.co/sisjur/normas/Norma1.jsp?i=276" xr:uid="{F4BA9A99-07B1-417C-A853-036A4D409444}"/>
    <hyperlink ref="E72" r:id="rId21" display="https://www.alcaldiabogota.gov.co/sisjur/normas/Norma1.jsp?i=6546&amp;dt=S" xr:uid="{6380159C-C96D-47D2-8349-5FF1A037F18C}"/>
    <hyperlink ref="E71" r:id="rId22" display="http://www.bogotajuridica.gov.co/sisjur/normas/Norma1.jsp?i=4125" xr:uid="{E84BEC4B-E047-4A2D-9E7D-10544B8DB578}"/>
    <hyperlink ref="E67" r:id="rId23" display="http://www.bogotajuridica.gov.co/sisjur/normas/Norma1.jsp?i=321" xr:uid="{B6EA50C6-906F-4F07-A535-72ACD109D10C}"/>
    <hyperlink ref="E65" r:id="rId24" display="https://www.alcaldiabogota.gov.co/sisjur/normas/Norma1.jsp?i=1208" xr:uid="{1B252157-25A3-4CAA-9554-1348E02A9834}"/>
    <hyperlink ref="E64" r:id="rId25" display="https://www.alcaldiabogota.gov.co/sisjur/normas/Norma1.jsp?i=1533&amp;dt=S" xr:uid="{67BCF32C-9C49-4A1C-AB26-97CAE7D62BCC}"/>
    <hyperlink ref="E62" r:id="rId26" location="4" display="https://www.alcaldiabogota.gov.co/sisjur/normas/Norma1.jsp?i=6548 - 4" xr:uid="{A82976B8-AAFC-4F31-AC4D-A4966986F71D}"/>
    <hyperlink ref="E41" r:id="rId27" display="https://www.alcaldiabogota.gov.co/sisjur/normas/Norma1.jsp?i=34710" xr:uid="{07BD98F5-18A4-4A55-8C37-5E22F9A756C1}"/>
    <hyperlink ref="E63" r:id="rId28" display="https://www.alcaldiabogota.gov.co/sisjur/normas/Norma1.jsp?i=1333&amp;dt=S" xr:uid="{25FFAF44-11BD-418D-BEA3-C90638CAC304}"/>
    <hyperlink ref="E47" r:id="rId29" display="https://www.alcaldiabogota.gov.co/sisjur/normas/Norma1.jsp?i=17004&amp;dt=S" xr:uid="{78A7FC10-34F1-412F-BA58-019AD346F452}"/>
    <hyperlink ref="E30" r:id="rId30" display="https://www.alcaldiabogota.gov.co/sisjur/normas/Norma1.jsp?dt=S&amp;i=62518" xr:uid="{129B83C2-44B7-42BF-8B6D-9742220DE0A3}"/>
    <hyperlink ref="E61" r:id="rId31" display="https://www.alcaldiabogota.gov.co/sisjur/normas/Norma1.jsp?i=338&amp;dt=S" xr:uid="{AAD718C1-51CA-4CB2-B95B-15235E9D6243}"/>
    <hyperlink ref="E60" r:id="rId32" display="https://www.alcaldiabogota.gov.co/sisjur/normas/Norma1.jsp?i=3992&amp;dt=S" xr:uid="{360E6B6E-70DA-470D-8E85-49D779484ED6}"/>
    <hyperlink ref="E59" r:id="rId33" display="https://www.alcaldiabogota.gov.co/sisjur/normas/Norma1.jsp?i=188&amp;dt=S" xr:uid="{484C1FC5-DA24-4BF0-887D-FE16ED5C3221}"/>
    <hyperlink ref="E58" r:id="rId34" display="https://www.alcaldiabogota.gov.co/sisjur/normas/Norma1.jsp?i=186&amp;dt=S" xr:uid="{85BA7D65-FC7D-4C1F-B16D-8590007C9641}"/>
    <hyperlink ref="E55" r:id="rId35" display="https://www.alcaldiabogota.gov.co/sisjur/normas/Norma1.jsp?i=6059" xr:uid="{42023922-FE4E-4DF3-B9C1-16104B3F52D4}"/>
    <hyperlink ref="E54" r:id="rId36" display="https://www.alcaldiabogota.gov.co/sisjur/normas/Norma1.jsp?i=4164" xr:uid="{F0549761-F33F-4268-8FCF-E9818A20188D}"/>
    <hyperlink ref="E52" r:id="rId37" display="https://www.alcaldiabogota.gov.co/sisjur/normas/Norma1.jsp?i=15057&amp;dt=S" xr:uid="{05E5BF1B-0FB8-4A75-BBE9-C6F686E761B3}"/>
    <hyperlink ref="E42" r:id="rId38" display="http://www.bogotajuridica.gov.co/sisjur/normas/Norma1.jsp?i=34488" xr:uid="{5A183CD1-2BE6-49A1-BC65-618F3C18CDE9}"/>
    <hyperlink ref="E40" r:id="rId39" display="https://www.alcaldiabogota.gov.co/sisjur/normas/Norma1.jsp?i=36199" xr:uid="{640B09B0-B287-4107-B5FE-4E440F5E60BB}"/>
    <hyperlink ref="E39" r:id="rId40" display="https://www.alcaldiabogota.gov.co/sisjur/normas/Norma1.jsp?i=41034&amp;dt=S" xr:uid="{17EC5947-0A33-49BA-AE09-03411D365377}"/>
    <hyperlink ref="E25" r:id="rId41" display="https://www.alcaldiabogota.gov.co/sisjur/normas/Norma1.jsp?i=80062" xr:uid="{3E34ED06-DF63-4F62-B741-932651AAC92C}"/>
    <hyperlink ref="E74" r:id="rId42" display="http://www.secretariasenado.gov.co/senado/basedoc/codigo_civil.html" xr:uid="{428CF0A4-CCFA-4AC2-B62A-C675F6D2BCEB}"/>
    <hyperlink ref="E7" r:id="rId43" display="mailto:https://www.alcaldiabogota.gov.co/sisjur/normas/Norma1.jsp?i=109468" xr:uid="{19AF7264-AC53-4DFB-9D65-67043DE62EEF}"/>
    <hyperlink ref="E8" r:id="rId44" display="mailto:https://www.alcaldiabogota.gov.co/sisjur/normas/Norma1.jsp?i=109452" xr:uid="{20288D6A-C71E-49AC-AC6E-8D7AA432AE27}"/>
    <hyperlink ref="E9" r:id="rId45" display="mailto:https://www.funcionpublica.gov.co/eva/gestornormativo/norma.php?i=110594" xr:uid="{DE3751A7-1C78-45EA-A25B-68F114AFCF97}"/>
    <hyperlink ref="E10" r:id="rId46" display="mailto:https://www.alcaldiabogota.gov.co/sisjur/normas/Norma1.jsp?i=105225" xr:uid="{2C563A07-35BE-4DF2-98D1-7BED29F6D06D}"/>
    <hyperlink ref="E11" r:id="rId47" display="mailto:https://www.alcaldiabogota.gov.co/sisjur/normas/Norma1.jsp?i=104667" xr:uid="{151F88F0-4E78-4B3C-800C-59622BD5AACB}"/>
    <hyperlink ref="E12" r:id="rId48" display="mailto:https://www.alcaldiabogota.gov.co/sisjur/normas/Norma1.jsp?i=100006" xr:uid="{958E6342-20FE-4527-886A-C8C5AA06FF73}"/>
    <hyperlink ref="E13" r:id="rId49" display="mailto:https://actosadministrativos.ramajudicial.gov.co/GetFile.ashx?url=%7e%2fApp_Data%2fUpload%2fPCSJA20-11632.pdf" xr:uid="{1E616C70-AF23-4CFF-8751-D517EED7324B}"/>
    <hyperlink ref="E14" r:id="rId50" display="mailto:https://www.alcaldiabogota.gov.co/sisjur/normas/Norma1.jsp?i=94806" xr:uid="{949AD6EB-FDB6-4000-B136-EA01D1524929}"/>
    <hyperlink ref="E15" r:id="rId51" display="mailto:https://actosadministrativos.ramajudicial.gov.co/GetFile.ashx?url=%7e%2fApp_Data%2fUpload%2fPCSJA20-11581.pdf" xr:uid="{72DE811A-1CBF-4FF4-8326-2EEFBDC8FCD1}"/>
    <hyperlink ref="E16" r:id="rId52" display="mailto:https://actosadministrativos.ramajudicial.gov.co/GetFile.ashx?url=%7e%2fApp_Data%2fUpload%2fPCSJA20-11567.pdf" xr:uid="{55C29D34-F7B2-4E77-A596-6CF52490E797}"/>
    <hyperlink ref="E17" r:id="rId53" display="mailto:https://www.funcionpublica.gov.co/eva/gestornormativo/norma.php?i=127580%23:~:text=%2D%20Subtema%3A%20COVID%2D19,Emergencia%20Econ%C3%B3mica%2C%20Social%20y%20Ecol%C3%B3gica." xr:uid="{8373DFAA-21C3-4312-BBDF-30229E225F63}"/>
    <hyperlink ref="E18" r:id="rId54" display="mailto:https://www.funcionpublica.gov.co/eva/gestornormativo/norma.php?i=113657" xr:uid="{75F00FB1-8984-4DBF-AEC8-EC2D69A3EAB5}"/>
    <hyperlink ref="E19" r:id="rId55" display="mailto:https://www.funcionpublica.gov.co/eva/gestornormativo/norma.php?i=111914" xr:uid="{BEC316B8-748F-493A-BDFF-B269ED984EAD}"/>
    <hyperlink ref="E20" r:id="rId56" display="mailto:https://www.procuraduria.gov.co/portal/media/file/RES0143-2020.pdf" xr:uid="{2C1ADFF7-A481-4B2B-A933-0916A81437CD}"/>
    <hyperlink ref="E21" r:id="rId57" display="mailto:https://www.mininterior.gov.co/sites/default/files/decreto-491-28-marzo-2020.pdf" xr:uid="{46EF75F1-B775-4073-8AA5-E0FE1B53D95E}"/>
    <hyperlink ref="E23" r:id="rId58" display="mailto:https://www.funcionpublica.gov.co/eva/gestornormativo/norma.php?i=110334" xr:uid="{38DB460B-CBB5-41EB-BC5B-68FEF7838FB8}"/>
    <hyperlink ref="E24" r:id="rId59" display="mailto:https://www.procuraduria.gov.co/portal/media/file/Resolucio%CC%81n_127%20Conciliacio%CC%81n%20Extrajudicial_pdf(1).pdf" xr:uid="{4F982103-1BDF-4AB7-8244-7462F1BA92E3}"/>
    <hyperlink ref="E22" r:id="rId60" display="mailto:https://www.procuraduria.gov.co/portal/media/file/Resolucio%CC%81n_133_%20Atenci%C3%B3n%20CAP.pdf" xr:uid="{826A06BC-7FAE-44C6-898C-68A4E24BEC4C}"/>
  </hyperlinks>
  <pageMargins left="0.7" right="0.7" top="0.75" bottom="0.75" header="0.51180555555555551" footer="0.51180555555555551"/>
  <pageSetup paperSize="9" scale="24" firstPageNumber="0" orientation="portrait" horizontalDpi="300" verticalDpi="300" r:id="rId61"/>
  <headerFooter alignWithMargins="0"/>
  <drawing r:id="rId62"/>
  <legacyDrawing r:id="rId63"/>
  <tableParts count="1">
    <tablePart r:id="rId6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00"/>
  <sheetViews>
    <sheetView workbookViewId="0"/>
  </sheetViews>
  <sheetFormatPr baseColWidth="10" defaultColWidth="14.42578125" defaultRowHeight="15" customHeight="1" x14ac:dyDescent="0.2"/>
  <cols>
    <col min="1" max="26" width="10.7109375" customWidth="1"/>
  </cols>
  <sheetData>
    <row r="1" spans="1:7" ht="12.75" customHeight="1" x14ac:dyDescent="0.2"/>
    <row r="2" spans="1:7" ht="12.75" customHeight="1" x14ac:dyDescent="0.2"/>
    <row r="3" spans="1:7" ht="12.75" customHeight="1" x14ac:dyDescent="0.2">
      <c r="A3" s="1" t="s">
        <v>132</v>
      </c>
      <c r="B3" s="2" t="s">
        <v>35</v>
      </c>
      <c r="C3" s="3" t="s">
        <v>511</v>
      </c>
      <c r="D3" s="4">
        <v>40420</v>
      </c>
      <c r="E3" s="5" t="s">
        <v>512</v>
      </c>
      <c r="F3" s="5" t="str">
        <f t="shared" ref="F3:F7" si="0">CONCATENATE(B3," ",C3," ",E3," ",A3)</f>
        <v xml:space="preserve">Decreto 371  de 2010 Alcaldía Mayor de Bogotá </v>
      </c>
      <c r="G3" s="5" t="s">
        <v>513</v>
      </c>
    </row>
    <row r="4" spans="1:7" ht="12.75" customHeight="1" x14ac:dyDescent="0.2">
      <c r="A4" s="1" t="s">
        <v>132</v>
      </c>
      <c r="B4" s="1" t="s">
        <v>17</v>
      </c>
      <c r="C4" s="3">
        <v>651</v>
      </c>
      <c r="D4" s="4">
        <v>40905</v>
      </c>
      <c r="E4" s="5" t="s">
        <v>514</v>
      </c>
      <c r="F4" s="5" t="str">
        <f t="shared" si="0"/>
        <v xml:space="preserve">Decreto  651 de 2011 Alcaldía Mayor de Bogotá </v>
      </c>
      <c r="G4" s="5" t="s">
        <v>515</v>
      </c>
    </row>
    <row r="5" spans="1:7" ht="12.75" customHeight="1" x14ac:dyDescent="0.2">
      <c r="A5" s="1" t="s">
        <v>132</v>
      </c>
      <c r="B5" s="1" t="s">
        <v>17</v>
      </c>
      <c r="C5" s="3">
        <v>652</v>
      </c>
      <c r="D5" s="4">
        <v>40905</v>
      </c>
      <c r="E5" s="5" t="s">
        <v>514</v>
      </c>
      <c r="F5" s="5" t="str">
        <f t="shared" si="0"/>
        <v xml:space="preserve">Decreto  652 de 2011 Alcaldía Mayor de Bogotá </v>
      </c>
      <c r="G5" s="5" t="s">
        <v>516</v>
      </c>
    </row>
    <row r="6" spans="1:7" ht="12.75" customHeight="1" x14ac:dyDescent="0.2">
      <c r="A6" s="1" t="s">
        <v>132</v>
      </c>
      <c r="B6" s="1" t="s">
        <v>17</v>
      </c>
      <c r="C6" s="3">
        <v>591</v>
      </c>
      <c r="D6" s="4">
        <v>43389</v>
      </c>
      <c r="E6" s="5" t="s">
        <v>517</v>
      </c>
      <c r="F6" s="5" t="str">
        <f t="shared" si="0"/>
        <v xml:space="preserve">Decreto  591 de 2018 Alcaldía Mayor de Bogotá </v>
      </c>
      <c r="G6" s="5" t="s">
        <v>518</v>
      </c>
    </row>
    <row r="7" spans="1:7" ht="12.75" customHeight="1" x14ac:dyDescent="0.2">
      <c r="A7" s="1" t="s">
        <v>132</v>
      </c>
      <c r="B7" s="1" t="s">
        <v>17</v>
      </c>
      <c r="C7" s="3">
        <v>807</v>
      </c>
      <c r="D7" s="4">
        <v>43823</v>
      </c>
      <c r="E7" s="5" t="s">
        <v>519</v>
      </c>
      <c r="F7" s="5" t="str">
        <f t="shared" si="0"/>
        <v xml:space="preserve">Decreto  807 de 2019 Alcaldía Mayor de Bogotá </v>
      </c>
      <c r="G7" s="5" t="s">
        <v>520</v>
      </c>
    </row>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autoFilter ref="A2:G6" xr:uid="{00000000-0009-0000-0000-000006000000}">
    <sortState xmlns:xlrd2="http://schemas.microsoft.com/office/spreadsheetml/2017/richdata2" ref="A2:G6">
      <sortCondition ref="E2:E6"/>
    </sortState>
  </autoFilter>
  <hyperlinks>
    <hyperlink ref="C3" r:id="rId1" xr:uid="{00000000-0004-0000-0600-000000000000}"/>
    <hyperlink ref="C4" r:id="rId2" display="https://www.alcaldiabogota.gov.co/sisjur/normas/Norma1.jsp?i=45211&amp;dt=S" xr:uid="{00000000-0004-0000-0600-000001000000}"/>
    <hyperlink ref="C5" r:id="rId3" display="http://legal.legis.com.co/document/index?obra=legcol&amp;bookmark=bf1b8c202940e6b4fed8deb9da271109f30nf9" xr:uid="{00000000-0004-0000-0600-000002000000}"/>
    <hyperlink ref="C6" r:id="rId4" display="https://secretariageneral.gov.co/sites/default/files/decreto_591_de_2018.pdf" xr:uid="{00000000-0004-0000-0600-000003000000}"/>
    <hyperlink ref="C7" r:id="rId5" location="47" display="https://www.alcaldiabogota.gov.co/sisjur/normas/Norma1.jsp?i=88580 - 47" xr:uid="{00000000-0004-0000-06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Normas Generales</vt:lpstr>
      <vt:lpstr>Planeación</vt:lpstr>
      <vt:lpstr>G. Talento Humano</vt:lpstr>
      <vt:lpstr>G. Comunicaciones </vt:lpstr>
      <vt:lpstr>Servicio al ciu</vt:lpstr>
      <vt:lpstr>G. de mejora</vt:lpstr>
      <vt:lpstr>Evaluación Ind. G</vt:lpstr>
      <vt:lpstr>Transformación cultural</vt:lpstr>
      <vt:lpstr>Gestión Documental</vt:lpstr>
      <vt:lpstr>Rec. Fisicos</vt:lpstr>
      <vt:lpstr>Gestión TIC</vt:lpstr>
      <vt:lpstr>G. Financiera</vt:lpstr>
      <vt:lpstr>G. Jurídica</vt:lpstr>
      <vt:lpstr>Hoja1</vt:lpstr>
      <vt:lpstr>'Normas Generales'!_0</vt:lpstr>
      <vt:lpstr>'Evaluación Ind. G'!Área_de_impresión</vt:lpstr>
      <vt:lpstr>'G. de mejora'!Área_de_impresión</vt:lpstr>
      <vt:lpstr>'G. Financiera'!Área_de_impresión</vt:lpstr>
      <vt:lpstr>'G. Talento Humano'!Área_de_impresión</vt:lpstr>
      <vt:lpstr>'Gestión Documental'!Área_de_impresión</vt:lpstr>
      <vt:lpstr>'Gestión TIC'!Área_de_impresión</vt:lpstr>
      <vt:lpstr>'Rec. Fisicos'!Área_de_impresión</vt:lpstr>
      <vt:lpstr>'Servicio al ciu'!Área_de_impresión</vt:lpstr>
      <vt:lpstr>'Transformación cultural'!Área_de_impresión</vt:lpstr>
      <vt:lpstr>'Evaluación Ind. G'!Excel_BuiltIn_Print_Area</vt:lpstr>
      <vt:lpstr>'G. Comunicaciones '!Excel_BuiltIn_Print_Area</vt:lpstr>
      <vt:lpstr>'Normas Generales'!Excel_BuiltIn_Print_Area</vt:lpstr>
      <vt:lpstr>'Transformación cultural'!Excel_BuiltIn_Print_Area</vt:lpstr>
      <vt:lpstr>'Evaluación Ind. G'!Excel_BuiltIn_Print_Titles</vt:lpstr>
      <vt:lpstr>'G. Comunicaciones '!Excel_BuiltIn_Print_Titles</vt:lpstr>
      <vt:lpstr>'Normas Generales'!Excel_BuiltIn_Print_Titles</vt:lpstr>
      <vt:lpstr>'Transformación cultural'!Excel_BuiltIn_Print_Titles</vt:lpstr>
      <vt:lpstr>'Evaluación Ind. G'!Títulos_a_imprimir</vt:lpstr>
      <vt:lpstr>'G. Financiera'!Títulos_a_imprimir</vt:lpstr>
      <vt:lpstr>'G. Talento Humano'!Títulos_a_imprimir</vt:lpstr>
      <vt:lpstr>'Gestión Documental'!Títulos_a_imprimir</vt:lpstr>
      <vt:lpstr>'Gestión TIC'!Títulos_a_imprimir</vt:lpstr>
      <vt:lpstr>'Servicio al ciu'!Títulos_a_imprimir</vt:lpstr>
      <vt:lpstr>'Transformación cultural'!Títulos_a_imprimir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Deisy Estupiñan</cp:lastModifiedBy>
  <dcterms:created xsi:type="dcterms:W3CDTF">2020-05-26T22:55:44Z</dcterms:created>
  <dcterms:modified xsi:type="dcterms:W3CDTF">2021-12-21T02:26:33Z</dcterms:modified>
</cp:coreProperties>
</file>